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s62\Desktop\1_webページ\11_記録会第3戦(0801)\"/>
    </mc:Choice>
  </mc:AlternateContent>
  <xr:revisionPtr revIDLastSave="0" documentId="13_ncr:1_{AEB24A16-CF72-4B05-8E2A-693A7D47FB9D}" xr6:coauthVersionLast="47" xr6:coauthVersionMax="47" xr10:uidLastSave="{00000000-0000-0000-0000-000000000000}"/>
  <workbookProtection workbookAlgorithmName="SHA-512" workbookHashValue="VLNi51VogVo0waXuEjWL+d1GJFvS6G2DNx8/PM4JjYZ2iYM10b3MDsZd/xkdy4knSZ0RAHxpGIuJ2ZtCYZAmPw==" workbookSaltValue="Pc8pGsK2Aq5rfmGoZN+8OQ==" workbookSpinCount="100000" lockStructure="1"/>
  <bookViews>
    <workbookView xWindow="-108" yWindow="-108" windowWidth="23256" windowHeight="13896" xr2:uid="{774A75EA-950B-46C0-9116-B10300E77D0F}"/>
  </bookViews>
  <sheets>
    <sheet name="記録証3" sheetId="7" r:id="rId1"/>
    <sheet name="記録証リレー" sheetId="5" r:id="rId2"/>
    <sheet name="データ貼付" sheetId="4" state="hidden" r:id="rId3"/>
    <sheet name="データ貼付リレー" sheetId="2" state="hidden" r:id="rId4"/>
  </sheets>
  <definedNames>
    <definedName name="_xlnm._FilterDatabase" localSheetId="2" hidden="1">データ貼付!$A$1:$R$698</definedName>
    <definedName name="_xlnm.Print_Area" localSheetId="0">記録証3!$A$4:$I$42</definedName>
    <definedName name="_xlnm.Print_Area" localSheetId="1">記録証リレー!$A$4:$I$42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2" l="1"/>
  <c r="A27" i="2"/>
  <c r="A28" i="2"/>
  <c r="A29" i="2"/>
  <c r="A30" i="2"/>
  <c r="A31" i="2"/>
  <c r="A32" i="2"/>
  <c r="A33" i="2"/>
  <c r="A34" i="2"/>
  <c r="B680" i="4"/>
  <c r="A680" i="4" s="1"/>
  <c r="B681" i="4"/>
  <c r="A681" i="4" s="1"/>
  <c r="B682" i="4"/>
  <c r="A682" i="4" s="1"/>
  <c r="B683" i="4"/>
  <c r="A683" i="4" s="1"/>
  <c r="B684" i="4"/>
  <c r="A684" i="4" s="1"/>
  <c r="B685" i="4"/>
  <c r="A685" i="4" s="1"/>
  <c r="B686" i="4"/>
  <c r="A686" i="4" s="1"/>
  <c r="B687" i="4"/>
  <c r="A687" i="4" s="1"/>
  <c r="B688" i="4"/>
  <c r="A688" i="4" s="1"/>
  <c r="B689" i="4"/>
  <c r="A689" i="4" s="1"/>
  <c r="B690" i="4"/>
  <c r="A690" i="4" s="1"/>
  <c r="B691" i="4"/>
  <c r="A691" i="4" s="1"/>
  <c r="B692" i="4"/>
  <c r="A692" i="4" s="1"/>
  <c r="B693" i="4"/>
  <c r="A693" i="4" s="1"/>
  <c r="B694" i="4"/>
  <c r="A694" i="4" s="1"/>
  <c r="B695" i="4"/>
  <c r="A695" i="4" s="1"/>
  <c r="B696" i="4"/>
  <c r="A696" i="4" s="1"/>
  <c r="B697" i="4"/>
  <c r="A697" i="4" s="1"/>
  <c r="B698" i="4"/>
  <c r="A698" i="4" s="1"/>
  <c r="B515" i="4"/>
  <c r="A515" i="4" s="1"/>
  <c r="B516" i="4"/>
  <c r="A516" i="4" s="1"/>
  <c r="B517" i="4"/>
  <c r="A517" i="4" s="1"/>
  <c r="B518" i="4"/>
  <c r="A518" i="4" s="1"/>
  <c r="B519" i="4"/>
  <c r="A519" i="4" s="1"/>
  <c r="B520" i="4"/>
  <c r="A520" i="4" s="1"/>
  <c r="B521" i="4"/>
  <c r="A521" i="4" s="1"/>
  <c r="B522" i="4"/>
  <c r="A522" i="4" s="1"/>
  <c r="B523" i="4"/>
  <c r="A523" i="4" s="1"/>
  <c r="B524" i="4"/>
  <c r="A524" i="4" s="1"/>
  <c r="B525" i="4"/>
  <c r="A525" i="4" s="1"/>
  <c r="B526" i="4"/>
  <c r="A526" i="4" s="1"/>
  <c r="B527" i="4"/>
  <c r="A527" i="4" s="1"/>
  <c r="B528" i="4"/>
  <c r="A528" i="4" s="1"/>
  <c r="B529" i="4"/>
  <c r="A529" i="4" s="1"/>
  <c r="B530" i="4"/>
  <c r="A530" i="4" s="1"/>
  <c r="B531" i="4"/>
  <c r="A531" i="4" s="1"/>
  <c r="B532" i="4"/>
  <c r="A532" i="4" s="1"/>
  <c r="B533" i="4"/>
  <c r="A533" i="4" s="1"/>
  <c r="B534" i="4"/>
  <c r="A534" i="4" s="1"/>
  <c r="B535" i="4"/>
  <c r="A535" i="4" s="1"/>
  <c r="B536" i="4"/>
  <c r="A536" i="4" s="1"/>
  <c r="B537" i="4"/>
  <c r="A537" i="4" s="1"/>
  <c r="B538" i="4"/>
  <c r="A538" i="4" s="1"/>
  <c r="B539" i="4"/>
  <c r="A539" i="4" s="1"/>
  <c r="B540" i="4"/>
  <c r="A540" i="4" s="1"/>
  <c r="B541" i="4"/>
  <c r="A541" i="4" s="1"/>
  <c r="B542" i="4"/>
  <c r="A542" i="4" s="1"/>
  <c r="B543" i="4"/>
  <c r="A543" i="4" s="1"/>
  <c r="B544" i="4"/>
  <c r="A544" i="4" s="1"/>
  <c r="B545" i="4"/>
  <c r="A545" i="4" s="1"/>
  <c r="B546" i="4"/>
  <c r="A546" i="4" s="1"/>
  <c r="B547" i="4"/>
  <c r="A547" i="4" s="1"/>
  <c r="B548" i="4"/>
  <c r="A548" i="4" s="1"/>
  <c r="B549" i="4"/>
  <c r="A549" i="4" s="1"/>
  <c r="B550" i="4"/>
  <c r="A550" i="4" s="1"/>
  <c r="B551" i="4"/>
  <c r="A551" i="4" s="1"/>
  <c r="B552" i="4"/>
  <c r="A552" i="4" s="1"/>
  <c r="B553" i="4"/>
  <c r="A553" i="4" s="1"/>
  <c r="B554" i="4"/>
  <c r="A554" i="4" s="1"/>
  <c r="B555" i="4"/>
  <c r="A555" i="4" s="1"/>
  <c r="B556" i="4"/>
  <c r="A556" i="4" s="1"/>
  <c r="B557" i="4"/>
  <c r="A557" i="4" s="1"/>
  <c r="B558" i="4"/>
  <c r="A558" i="4" s="1"/>
  <c r="B559" i="4"/>
  <c r="A559" i="4" s="1"/>
  <c r="B560" i="4"/>
  <c r="A560" i="4" s="1"/>
  <c r="B561" i="4"/>
  <c r="A561" i="4" s="1"/>
  <c r="B562" i="4"/>
  <c r="A562" i="4" s="1"/>
  <c r="B563" i="4"/>
  <c r="A563" i="4" s="1"/>
  <c r="B564" i="4"/>
  <c r="A564" i="4" s="1"/>
  <c r="B565" i="4"/>
  <c r="A565" i="4" s="1"/>
  <c r="B566" i="4"/>
  <c r="A566" i="4" s="1"/>
  <c r="B567" i="4"/>
  <c r="A567" i="4" s="1"/>
  <c r="B568" i="4"/>
  <c r="A568" i="4" s="1"/>
  <c r="B569" i="4"/>
  <c r="A569" i="4" s="1"/>
  <c r="B570" i="4"/>
  <c r="A570" i="4" s="1"/>
  <c r="B571" i="4"/>
  <c r="A571" i="4" s="1"/>
  <c r="B572" i="4"/>
  <c r="A572" i="4" s="1"/>
  <c r="B573" i="4"/>
  <c r="A573" i="4" s="1"/>
  <c r="B574" i="4"/>
  <c r="A574" i="4" s="1"/>
  <c r="B575" i="4"/>
  <c r="A575" i="4" s="1"/>
  <c r="B576" i="4"/>
  <c r="A576" i="4" s="1"/>
  <c r="B577" i="4"/>
  <c r="A577" i="4" s="1"/>
  <c r="B578" i="4"/>
  <c r="A578" i="4" s="1"/>
  <c r="B579" i="4"/>
  <c r="A579" i="4" s="1"/>
  <c r="B580" i="4"/>
  <c r="A580" i="4" s="1"/>
  <c r="B581" i="4"/>
  <c r="A581" i="4" s="1"/>
  <c r="B582" i="4"/>
  <c r="A582" i="4" s="1"/>
  <c r="B583" i="4"/>
  <c r="A583" i="4" s="1"/>
  <c r="B584" i="4"/>
  <c r="A584" i="4" s="1"/>
  <c r="B585" i="4"/>
  <c r="A585" i="4" s="1"/>
  <c r="B586" i="4"/>
  <c r="A586" i="4" s="1"/>
  <c r="B587" i="4"/>
  <c r="A587" i="4" s="1"/>
  <c r="B588" i="4"/>
  <c r="A588" i="4" s="1"/>
  <c r="B589" i="4"/>
  <c r="A589" i="4" s="1"/>
  <c r="B590" i="4"/>
  <c r="A590" i="4" s="1"/>
  <c r="B591" i="4"/>
  <c r="A591" i="4" s="1"/>
  <c r="B592" i="4"/>
  <c r="A592" i="4" s="1"/>
  <c r="B593" i="4"/>
  <c r="A593" i="4" s="1"/>
  <c r="B594" i="4"/>
  <c r="A594" i="4" s="1"/>
  <c r="B595" i="4"/>
  <c r="A595" i="4" s="1"/>
  <c r="B596" i="4"/>
  <c r="A596" i="4" s="1"/>
  <c r="B597" i="4"/>
  <c r="A597" i="4" s="1"/>
  <c r="B598" i="4"/>
  <c r="A598" i="4" s="1"/>
  <c r="B599" i="4"/>
  <c r="A599" i="4" s="1"/>
  <c r="B600" i="4"/>
  <c r="A600" i="4" s="1"/>
  <c r="B601" i="4"/>
  <c r="A601" i="4" s="1"/>
  <c r="B602" i="4"/>
  <c r="A602" i="4" s="1"/>
  <c r="B603" i="4"/>
  <c r="A603" i="4" s="1"/>
  <c r="B604" i="4"/>
  <c r="A604" i="4" s="1"/>
  <c r="B605" i="4"/>
  <c r="A605" i="4" s="1"/>
  <c r="B606" i="4"/>
  <c r="A606" i="4" s="1"/>
  <c r="B607" i="4"/>
  <c r="A607" i="4" s="1"/>
  <c r="B608" i="4"/>
  <c r="A608" i="4" s="1"/>
  <c r="B609" i="4"/>
  <c r="A609" i="4" s="1"/>
  <c r="B610" i="4"/>
  <c r="A610" i="4" s="1"/>
  <c r="B611" i="4"/>
  <c r="A611" i="4" s="1"/>
  <c r="B612" i="4"/>
  <c r="A612" i="4" s="1"/>
  <c r="B613" i="4"/>
  <c r="A613" i="4" s="1"/>
  <c r="B614" i="4"/>
  <c r="A614" i="4" s="1"/>
  <c r="B615" i="4"/>
  <c r="A615" i="4" s="1"/>
  <c r="B616" i="4"/>
  <c r="A616" i="4" s="1"/>
  <c r="B617" i="4"/>
  <c r="A617" i="4" s="1"/>
  <c r="B618" i="4"/>
  <c r="A618" i="4" s="1"/>
  <c r="B619" i="4"/>
  <c r="A619" i="4" s="1"/>
  <c r="B620" i="4"/>
  <c r="A620" i="4" s="1"/>
  <c r="B621" i="4"/>
  <c r="A621" i="4" s="1"/>
  <c r="B622" i="4"/>
  <c r="A622" i="4" s="1"/>
  <c r="B623" i="4"/>
  <c r="A623" i="4" s="1"/>
  <c r="B624" i="4"/>
  <c r="A624" i="4" s="1"/>
  <c r="B625" i="4"/>
  <c r="A625" i="4" s="1"/>
  <c r="B626" i="4"/>
  <c r="A626" i="4" s="1"/>
  <c r="B627" i="4"/>
  <c r="A627" i="4" s="1"/>
  <c r="B628" i="4"/>
  <c r="A628" i="4" s="1"/>
  <c r="B629" i="4"/>
  <c r="A629" i="4" s="1"/>
  <c r="B630" i="4"/>
  <c r="A630" i="4" s="1"/>
  <c r="B631" i="4"/>
  <c r="A631" i="4" s="1"/>
  <c r="B632" i="4"/>
  <c r="A632" i="4" s="1"/>
  <c r="B633" i="4"/>
  <c r="A633" i="4" s="1"/>
  <c r="B634" i="4"/>
  <c r="A634" i="4" s="1"/>
  <c r="B635" i="4"/>
  <c r="A635" i="4" s="1"/>
  <c r="B636" i="4"/>
  <c r="A636" i="4" s="1"/>
  <c r="B637" i="4"/>
  <c r="A637" i="4" s="1"/>
  <c r="B638" i="4"/>
  <c r="A638" i="4" s="1"/>
  <c r="B639" i="4"/>
  <c r="A639" i="4" s="1"/>
  <c r="B640" i="4"/>
  <c r="A640" i="4" s="1"/>
  <c r="B641" i="4"/>
  <c r="A641" i="4" s="1"/>
  <c r="B642" i="4"/>
  <c r="A642" i="4" s="1"/>
  <c r="B643" i="4"/>
  <c r="A643" i="4" s="1"/>
  <c r="B644" i="4"/>
  <c r="A644" i="4" s="1"/>
  <c r="B645" i="4"/>
  <c r="A645" i="4" s="1"/>
  <c r="B646" i="4"/>
  <c r="A646" i="4" s="1"/>
  <c r="B647" i="4"/>
  <c r="A647" i="4" s="1"/>
  <c r="B648" i="4"/>
  <c r="A648" i="4" s="1"/>
  <c r="B649" i="4"/>
  <c r="A649" i="4" s="1"/>
  <c r="B650" i="4"/>
  <c r="A650" i="4" s="1"/>
  <c r="B651" i="4"/>
  <c r="A651" i="4" s="1"/>
  <c r="B652" i="4"/>
  <c r="A652" i="4" s="1"/>
  <c r="B653" i="4"/>
  <c r="A653" i="4" s="1"/>
  <c r="B654" i="4"/>
  <c r="A654" i="4" s="1"/>
  <c r="B655" i="4"/>
  <c r="A655" i="4" s="1"/>
  <c r="B656" i="4"/>
  <c r="A656" i="4" s="1"/>
  <c r="B657" i="4"/>
  <c r="A657" i="4" s="1"/>
  <c r="B658" i="4"/>
  <c r="A658" i="4" s="1"/>
  <c r="B659" i="4"/>
  <c r="A659" i="4" s="1"/>
  <c r="B660" i="4"/>
  <c r="A660" i="4" s="1"/>
  <c r="B661" i="4"/>
  <c r="A661" i="4" s="1"/>
  <c r="B662" i="4"/>
  <c r="A662" i="4" s="1"/>
  <c r="B663" i="4"/>
  <c r="A663" i="4" s="1"/>
  <c r="B664" i="4"/>
  <c r="A664" i="4" s="1"/>
  <c r="B665" i="4"/>
  <c r="A665" i="4" s="1"/>
  <c r="B666" i="4"/>
  <c r="A666" i="4" s="1"/>
  <c r="B667" i="4"/>
  <c r="A667" i="4" s="1"/>
  <c r="B668" i="4"/>
  <c r="A668" i="4" s="1"/>
  <c r="B669" i="4"/>
  <c r="A669" i="4" s="1"/>
  <c r="B670" i="4"/>
  <c r="A670" i="4" s="1"/>
  <c r="B671" i="4"/>
  <c r="A671" i="4" s="1"/>
  <c r="B672" i="4"/>
  <c r="A672" i="4" s="1"/>
  <c r="B673" i="4"/>
  <c r="A673" i="4" s="1"/>
  <c r="B674" i="4"/>
  <c r="A674" i="4" s="1"/>
  <c r="B675" i="4"/>
  <c r="A675" i="4" s="1"/>
  <c r="B676" i="4"/>
  <c r="A676" i="4" s="1"/>
  <c r="B677" i="4"/>
  <c r="A677" i="4" s="1"/>
  <c r="B678" i="4"/>
  <c r="A678" i="4" s="1"/>
  <c r="B679" i="4"/>
  <c r="A679" i="4" s="1"/>
  <c r="B508" i="4"/>
  <c r="A508" i="4" s="1"/>
  <c r="B509" i="4"/>
  <c r="A509" i="4" s="1"/>
  <c r="B510" i="4"/>
  <c r="A510" i="4" s="1"/>
  <c r="B511" i="4"/>
  <c r="A511" i="4" s="1"/>
  <c r="B512" i="4"/>
  <c r="A512" i="4" s="1"/>
  <c r="B513" i="4"/>
  <c r="A513" i="4" s="1"/>
  <c r="B514" i="4"/>
  <c r="A514" i="4" s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B507" i="4"/>
  <c r="A507" i="4" s="1"/>
  <c r="B506" i="4"/>
  <c r="A506" i="4" s="1"/>
  <c r="B505" i="4"/>
  <c r="A505" i="4" s="1"/>
  <c r="B504" i="4"/>
  <c r="A504" i="4" s="1"/>
  <c r="B503" i="4"/>
  <c r="A503" i="4" s="1"/>
  <c r="B502" i="4"/>
  <c r="A502" i="4" s="1"/>
  <c r="B501" i="4"/>
  <c r="A501" i="4" s="1"/>
  <c r="B500" i="4"/>
  <c r="A500" i="4" s="1"/>
  <c r="B499" i="4"/>
  <c r="A499" i="4" s="1"/>
  <c r="B498" i="4"/>
  <c r="A498" i="4" s="1"/>
  <c r="B497" i="4"/>
  <c r="A497" i="4" s="1"/>
  <c r="B496" i="4"/>
  <c r="A496" i="4" s="1"/>
  <c r="B495" i="4"/>
  <c r="A495" i="4" s="1"/>
  <c r="B494" i="4"/>
  <c r="A494" i="4" s="1"/>
  <c r="B493" i="4"/>
  <c r="A493" i="4" s="1"/>
  <c r="B492" i="4"/>
  <c r="A492" i="4" s="1"/>
  <c r="B491" i="4"/>
  <c r="A491" i="4" s="1"/>
  <c r="B490" i="4"/>
  <c r="A490" i="4" s="1"/>
  <c r="B489" i="4"/>
  <c r="A489" i="4" s="1"/>
  <c r="B488" i="4"/>
  <c r="A488" i="4" s="1"/>
  <c r="B487" i="4"/>
  <c r="A487" i="4" s="1"/>
  <c r="B486" i="4"/>
  <c r="A486" i="4" s="1"/>
  <c r="B485" i="4"/>
  <c r="A485" i="4" s="1"/>
  <c r="B484" i="4"/>
  <c r="A484" i="4" s="1"/>
  <c r="B483" i="4"/>
  <c r="A483" i="4" s="1"/>
  <c r="B482" i="4"/>
  <c r="A482" i="4" s="1"/>
  <c r="B481" i="4"/>
  <c r="A481" i="4" s="1"/>
  <c r="B480" i="4"/>
  <c r="A480" i="4" s="1"/>
  <c r="B479" i="4"/>
  <c r="A479" i="4" s="1"/>
  <c r="B478" i="4"/>
  <c r="A478" i="4" s="1"/>
  <c r="B477" i="4"/>
  <c r="A477" i="4" s="1"/>
  <c r="B476" i="4"/>
  <c r="A476" i="4" s="1"/>
  <c r="B475" i="4"/>
  <c r="A475" i="4" s="1"/>
  <c r="B474" i="4"/>
  <c r="A474" i="4" s="1"/>
  <c r="B473" i="4"/>
  <c r="A473" i="4" s="1"/>
  <c r="B472" i="4"/>
  <c r="A472" i="4" s="1"/>
  <c r="B471" i="4"/>
  <c r="A471" i="4" s="1"/>
  <c r="B470" i="4"/>
  <c r="A470" i="4" s="1"/>
  <c r="B469" i="4"/>
  <c r="A469" i="4" s="1"/>
  <c r="B468" i="4"/>
  <c r="A468" i="4" s="1"/>
  <c r="B467" i="4"/>
  <c r="A467" i="4" s="1"/>
  <c r="B466" i="4"/>
  <c r="A466" i="4" s="1"/>
  <c r="B465" i="4"/>
  <c r="A465" i="4" s="1"/>
  <c r="B464" i="4"/>
  <c r="A464" i="4" s="1"/>
  <c r="B463" i="4"/>
  <c r="A463" i="4" s="1"/>
  <c r="B462" i="4"/>
  <c r="A462" i="4" s="1"/>
  <c r="B461" i="4"/>
  <c r="A461" i="4" s="1"/>
  <c r="B460" i="4"/>
  <c r="A460" i="4" s="1"/>
  <c r="B459" i="4"/>
  <c r="A459" i="4" s="1"/>
  <c r="B458" i="4"/>
  <c r="A458" i="4" s="1"/>
  <c r="B457" i="4"/>
  <c r="A457" i="4" s="1"/>
  <c r="B456" i="4"/>
  <c r="A456" i="4" s="1"/>
  <c r="B455" i="4"/>
  <c r="A455" i="4" s="1"/>
  <c r="B454" i="4"/>
  <c r="A454" i="4" s="1"/>
  <c r="B453" i="4"/>
  <c r="A453" i="4" s="1"/>
  <c r="B452" i="4"/>
  <c r="A452" i="4" s="1"/>
  <c r="B451" i="4"/>
  <c r="A451" i="4" s="1"/>
  <c r="B450" i="4"/>
  <c r="A450" i="4" s="1"/>
  <c r="B449" i="4"/>
  <c r="A449" i="4" s="1"/>
  <c r="B448" i="4"/>
  <c r="A448" i="4" s="1"/>
  <c r="B447" i="4"/>
  <c r="A447" i="4" s="1"/>
  <c r="B446" i="4"/>
  <c r="A446" i="4" s="1"/>
  <c r="B445" i="4"/>
  <c r="A445" i="4" s="1"/>
  <c r="B444" i="4"/>
  <c r="A444" i="4" s="1"/>
  <c r="B443" i="4"/>
  <c r="A443" i="4" s="1"/>
  <c r="B442" i="4"/>
  <c r="A442" i="4" s="1"/>
  <c r="B441" i="4"/>
  <c r="A441" i="4" s="1"/>
  <c r="B440" i="4"/>
  <c r="A440" i="4" s="1"/>
  <c r="B439" i="4"/>
  <c r="A439" i="4" s="1"/>
  <c r="B438" i="4"/>
  <c r="A438" i="4" s="1"/>
  <c r="B437" i="4"/>
  <c r="A437" i="4" s="1"/>
  <c r="B436" i="4"/>
  <c r="A436" i="4" s="1"/>
  <c r="B435" i="4"/>
  <c r="A435" i="4" s="1"/>
  <c r="B434" i="4"/>
  <c r="A434" i="4" s="1"/>
  <c r="B433" i="4"/>
  <c r="A433" i="4" s="1"/>
  <c r="B432" i="4"/>
  <c r="A432" i="4" s="1"/>
  <c r="B431" i="4"/>
  <c r="A431" i="4" s="1"/>
  <c r="B430" i="4"/>
  <c r="A430" i="4" s="1"/>
  <c r="B429" i="4"/>
  <c r="A429" i="4" s="1"/>
  <c r="B428" i="4"/>
  <c r="A428" i="4" s="1"/>
  <c r="B427" i="4"/>
  <c r="A427" i="4" s="1"/>
  <c r="B426" i="4"/>
  <c r="A426" i="4" s="1"/>
  <c r="B425" i="4"/>
  <c r="A425" i="4" s="1"/>
  <c r="B424" i="4"/>
  <c r="A424" i="4" s="1"/>
  <c r="B423" i="4"/>
  <c r="A423" i="4" s="1"/>
  <c r="B422" i="4"/>
  <c r="A422" i="4" s="1"/>
  <c r="B421" i="4"/>
  <c r="A421" i="4" s="1"/>
  <c r="B420" i="4"/>
  <c r="A420" i="4" s="1"/>
  <c r="B419" i="4"/>
  <c r="A419" i="4" s="1"/>
  <c r="B418" i="4"/>
  <c r="A418" i="4" s="1"/>
  <c r="B417" i="4"/>
  <c r="A417" i="4" s="1"/>
  <c r="B416" i="4"/>
  <c r="A416" i="4" s="1"/>
  <c r="B415" i="4"/>
  <c r="A415" i="4" s="1"/>
  <c r="B414" i="4"/>
  <c r="A414" i="4" s="1"/>
  <c r="B413" i="4"/>
  <c r="A413" i="4" s="1"/>
  <c r="B412" i="4"/>
  <c r="A412" i="4" s="1"/>
  <c r="B411" i="4"/>
  <c r="A411" i="4" s="1"/>
  <c r="B410" i="4"/>
  <c r="A410" i="4" s="1"/>
  <c r="B409" i="4"/>
  <c r="A409" i="4" s="1"/>
  <c r="B408" i="4"/>
  <c r="A408" i="4" s="1"/>
  <c r="B407" i="4"/>
  <c r="A407" i="4" s="1"/>
  <c r="B406" i="4"/>
  <c r="A406" i="4" s="1"/>
  <c r="B405" i="4"/>
  <c r="A405" i="4" s="1"/>
  <c r="B404" i="4"/>
  <c r="A404" i="4" s="1"/>
  <c r="B403" i="4"/>
  <c r="A403" i="4" s="1"/>
  <c r="B402" i="4"/>
  <c r="A402" i="4" s="1"/>
  <c r="B401" i="4"/>
  <c r="A401" i="4" s="1"/>
  <c r="B400" i="4"/>
  <c r="A400" i="4" s="1"/>
  <c r="B399" i="4"/>
  <c r="A399" i="4" s="1"/>
  <c r="B398" i="4"/>
  <c r="A398" i="4" s="1"/>
  <c r="B397" i="4"/>
  <c r="A397" i="4" s="1"/>
  <c r="B396" i="4"/>
  <c r="A396" i="4" s="1"/>
  <c r="B395" i="4"/>
  <c r="A395" i="4" s="1"/>
  <c r="B394" i="4"/>
  <c r="A394" i="4" s="1"/>
  <c r="B393" i="4"/>
  <c r="A393" i="4" s="1"/>
  <c r="B392" i="4"/>
  <c r="A392" i="4" s="1"/>
  <c r="B391" i="4"/>
  <c r="A391" i="4" s="1"/>
  <c r="B390" i="4"/>
  <c r="A390" i="4" s="1"/>
  <c r="B389" i="4"/>
  <c r="A389" i="4" s="1"/>
  <c r="B388" i="4"/>
  <c r="A388" i="4" s="1"/>
  <c r="B387" i="4"/>
  <c r="A387" i="4" s="1"/>
  <c r="B386" i="4"/>
  <c r="A386" i="4" s="1"/>
  <c r="B385" i="4"/>
  <c r="A385" i="4" s="1"/>
  <c r="B384" i="4"/>
  <c r="A384" i="4" s="1"/>
  <c r="B383" i="4"/>
  <c r="A383" i="4" s="1"/>
  <c r="B382" i="4"/>
  <c r="A382" i="4" s="1"/>
  <c r="B381" i="4"/>
  <c r="A381" i="4" s="1"/>
  <c r="B380" i="4"/>
  <c r="A380" i="4" s="1"/>
  <c r="B379" i="4"/>
  <c r="A379" i="4" s="1"/>
  <c r="B378" i="4"/>
  <c r="A378" i="4" s="1"/>
  <c r="B377" i="4"/>
  <c r="A377" i="4" s="1"/>
  <c r="B376" i="4"/>
  <c r="A376" i="4" s="1"/>
  <c r="B375" i="4"/>
  <c r="A375" i="4" s="1"/>
  <c r="B374" i="4"/>
  <c r="A374" i="4" s="1"/>
  <c r="B373" i="4"/>
  <c r="A373" i="4" s="1"/>
  <c r="B372" i="4"/>
  <c r="A372" i="4" s="1"/>
  <c r="B371" i="4"/>
  <c r="A371" i="4" s="1"/>
  <c r="B370" i="4"/>
  <c r="A370" i="4" s="1"/>
  <c r="B369" i="4"/>
  <c r="A369" i="4" s="1"/>
  <c r="B368" i="4"/>
  <c r="A368" i="4" s="1"/>
  <c r="B367" i="4"/>
  <c r="A367" i="4" s="1"/>
  <c r="B366" i="4"/>
  <c r="A366" i="4" s="1"/>
  <c r="B365" i="4"/>
  <c r="A365" i="4" s="1"/>
  <c r="B364" i="4"/>
  <c r="A364" i="4" s="1"/>
  <c r="B363" i="4"/>
  <c r="A363" i="4" s="1"/>
  <c r="B362" i="4"/>
  <c r="A362" i="4" s="1"/>
  <c r="B361" i="4"/>
  <c r="A361" i="4" s="1"/>
  <c r="B360" i="4"/>
  <c r="A360" i="4" s="1"/>
  <c r="B359" i="4"/>
  <c r="A359" i="4" s="1"/>
  <c r="B358" i="4"/>
  <c r="A358" i="4" s="1"/>
  <c r="B357" i="4"/>
  <c r="A357" i="4" s="1"/>
  <c r="B356" i="4"/>
  <c r="A356" i="4" s="1"/>
  <c r="B355" i="4"/>
  <c r="A355" i="4" s="1"/>
  <c r="B354" i="4"/>
  <c r="A354" i="4" s="1"/>
  <c r="B353" i="4"/>
  <c r="A353" i="4" s="1"/>
  <c r="B352" i="4"/>
  <c r="A352" i="4" s="1"/>
  <c r="B351" i="4"/>
  <c r="A351" i="4" s="1"/>
  <c r="B350" i="4"/>
  <c r="A350" i="4" s="1"/>
  <c r="B349" i="4"/>
  <c r="A349" i="4" s="1"/>
  <c r="B348" i="4"/>
  <c r="A348" i="4" s="1"/>
  <c r="B347" i="4"/>
  <c r="A347" i="4" s="1"/>
  <c r="B346" i="4"/>
  <c r="A346" i="4" s="1"/>
  <c r="B345" i="4"/>
  <c r="A345" i="4" s="1"/>
  <c r="B344" i="4"/>
  <c r="A344" i="4" s="1"/>
  <c r="B343" i="4"/>
  <c r="A343" i="4" s="1"/>
  <c r="B342" i="4"/>
  <c r="A342" i="4" s="1"/>
  <c r="B341" i="4"/>
  <c r="A341" i="4" s="1"/>
  <c r="B340" i="4"/>
  <c r="A340" i="4" s="1"/>
  <c r="B339" i="4"/>
  <c r="A339" i="4" s="1"/>
  <c r="B338" i="4"/>
  <c r="A338" i="4" s="1"/>
  <c r="B337" i="4"/>
  <c r="A337" i="4" s="1"/>
  <c r="B336" i="4"/>
  <c r="A336" i="4" s="1"/>
  <c r="B335" i="4"/>
  <c r="A335" i="4" s="1"/>
  <c r="B334" i="4"/>
  <c r="A334" i="4" s="1"/>
  <c r="B333" i="4"/>
  <c r="A333" i="4" s="1"/>
  <c r="B332" i="4"/>
  <c r="A332" i="4" s="1"/>
  <c r="B331" i="4"/>
  <c r="A331" i="4" s="1"/>
  <c r="B330" i="4"/>
  <c r="A330" i="4" s="1"/>
  <c r="B329" i="4"/>
  <c r="A329" i="4" s="1"/>
  <c r="B328" i="4"/>
  <c r="A328" i="4" s="1"/>
  <c r="B327" i="4"/>
  <c r="A327" i="4" s="1"/>
  <c r="B326" i="4"/>
  <c r="A326" i="4" s="1"/>
  <c r="B325" i="4"/>
  <c r="A325" i="4" s="1"/>
  <c r="B324" i="4"/>
  <c r="A324" i="4" s="1"/>
  <c r="B323" i="4"/>
  <c r="A323" i="4" s="1"/>
  <c r="B322" i="4"/>
  <c r="A322" i="4" s="1"/>
  <c r="B321" i="4"/>
  <c r="A321" i="4" s="1"/>
  <c r="B320" i="4"/>
  <c r="A320" i="4" s="1"/>
  <c r="B319" i="4"/>
  <c r="A319" i="4" s="1"/>
  <c r="B318" i="4"/>
  <c r="A318" i="4" s="1"/>
  <c r="B317" i="4"/>
  <c r="A317" i="4" s="1"/>
  <c r="B316" i="4"/>
  <c r="A316" i="4" s="1"/>
  <c r="B315" i="4"/>
  <c r="A315" i="4" s="1"/>
  <c r="B314" i="4"/>
  <c r="A314" i="4" s="1"/>
  <c r="B313" i="4"/>
  <c r="A313" i="4" s="1"/>
  <c r="B312" i="4"/>
  <c r="A312" i="4" s="1"/>
  <c r="B311" i="4"/>
  <c r="A311" i="4" s="1"/>
  <c r="B310" i="4"/>
  <c r="A310" i="4" s="1"/>
  <c r="B309" i="4"/>
  <c r="A309" i="4" s="1"/>
  <c r="B308" i="4"/>
  <c r="A308" i="4" s="1"/>
  <c r="B307" i="4"/>
  <c r="A307" i="4" s="1"/>
  <c r="B306" i="4"/>
  <c r="A306" i="4" s="1"/>
  <c r="B305" i="4"/>
  <c r="A305" i="4" s="1"/>
  <c r="B304" i="4"/>
  <c r="A304" i="4" s="1"/>
  <c r="B303" i="4"/>
  <c r="A303" i="4" s="1"/>
  <c r="B302" i="4"/>
  <c r="A302" i="4" s="1"/>
  <c r="B301" i="4"/>
  <c r="A301" i="4" s="1"/>
  <c r="B300" i="4"/>
  <c r="A300" i="4" s="1"/>
  <c r="B299" i="4"/>
  <c r="A299" i="4" s="1"/>
  <c r="B298" i="4"/>
  <c r="A298" i="4" s="1"/>
  <c r="B297" i="4"/>
  <c r="A297" i="4" s="1"/>
  <c r="B296" i="4"/>
  <c r="A296" i="4" s="1"/>
  <c r="B295" i="4"/>
  <c r="A295" i="4" s="1"/>
  <c r="B294" i="4"/>
  <c r="A294" i="4" s="1"/>
  <c r="B293" i="4"/>
  <c r="A293" i="4" s="1"/>
  <c r="B292" i="4"/>
  <c r="A292" i="4" s="1"/>
  <c r="B291" i="4"/>
  <c r="A291" i="4" s="1"/>
  <c r="B290" i="4"/>
  <c r="A290" i="4" s="1"/>
  <c r="B289" i="4"/>
  <c r="A289" i="4" s="1"/>
  <c r="B288" i="4"/>
  <c r="A288" i="4" s="1"/>
  <c r="B287" i="4"/>
  <c r="A287" i="4" s="1"/>
  <c r="B286" i="4"/>
  <c r="A286" i="4" s="1"/>
  <c r="B285" i="4"/>
  <c r="A285" i="4" s="1"/>
  <c r="B284" i="4"/>
  <c r="A284" i="4" s="1"/>
  <c r="B283" i="4"/>
  <c r="A283" i="4" s="1"/>
  <c r="B282" i="4"/>
  <c r="A282" i="4" s="1"/>
  <c r="B281" i="4"/>
  <c r="A281" i="4" s="1"/>
  <c r="B280" i="4"/>
  <c r="A280" i="4" s="1"/>
  <c r="B279" i="4"/>
  <c r="A279" i="4" s="1"/>
  <c r="B278" i="4"/>
  <c r="A278" i="4" s="1"/>
  <c r="B277" i="4"/>
  <c r="A277" i="4" s="1"/>
  <c r="B276" i="4"/>
  <c r="A276" i="4" s="1"/>
  <c r="B275" i="4"/>
  <c r="A275" i="4" s="1"/>
  <c r="B274" i="4"/>
  <c r="A274" i="4" s="1"/>
  <c r="B273" i="4"/>
  <c r="A273" i="4" s="1"/>
  <c r="B272" i="4"/>
  <c r="A272" i="4" s="1"/>
  <c r="B271" i="4"/>
  <c r="A271" i="4" s="1"/>
  <c r="B270" i="4"/>
  <c r="A270" i="4" s="1"/>
  <c r="B269" i="4"/>
  <c r="A269" i="4" s="1"/>
  <c r="B268" i="4"/>
  <c r="A268" i="4" s="1"/>
  <c r="B267" i="4"/>
  <c r="A267" i="4" s="1"/>
  <c r="B266" i="4"/>
  <c r="A266" i="4" s="1"/>
  <c r="B265" i="4"/>
  <c r="A265" i="4" s="1"/>
  <c r="B264" i="4"/>
  <c r="A264" i="4" s="1"/>
  <c r="B263" i="4"/>
  <c r="A263" i="4" s="1"/>
  <c r="B262" i="4"/>
  <c r="A262" i="4" s="1"/>
  <c r="B261" i="4"/>
  <c r="A261" i="4" s="1"/>
  <c r="B260" i="4"/>
  <c r="A260" i="4" s="1"/>
  <c r="B259" i="4"/>
  <c r="A259" i="4" s="1"/>
  <c r="B258" i="4"/>
  <c r="A258" i="4" s="1"/>
  <c r="B257" i="4"/>
  <c r="A257" i="4" s="1"/>
  <c r="B256" i="4"/>
  <c r="A256" i="4" s="1"/>
  <c r="B255" i="4"/>
  <c r="A255" i="4" s="1"/>
  <c r="B254" i="4"/>
  <c r="A254" i="4" s="1"/>
  <c r="B253" i="4"/>
  <c r="A253" i="4" s="1"/>
  <c r="B252" i="4"/>
  <c r="A252" i="4" s="1"/>
  <c r="B251" i="4"/>
  <c r="A251" i="4" s="1"/>
  <c r="B250" i="4"/>
  <c r="A250" i="4" s="1"/>
  <c r="B249" i="4"/>
  <c r="A249" i="4" s="1"/>
  <c r="B248" i="4"/>
  <c r="A248" i="4" s="1"/>
  <c r="B247" i="4"/>
  <c r="A247" i="4" s="1"/>
  <c r="B246" i="4"/>
  <c r="A246" i="4" s="1"/>
  <c r="B245" i="4"/>
  <c r="A245" i="4" s="1"/>
  <c r="B244" i="4"/>
  <c r="A244" i="4" s="1"/>
  <c r="B243" i="4"/>
  <c r="A243" i="4" s="1"/>
  <c r="B242" i="4"/>
  <c r="A242" i="4" s="1"/>
  <c r="B241" i="4"/>
  <c r="A241" i="4" s="1"/>
  <c r="B240" i="4"/>
  <c r="A240" i="4" s="1"/>
  <c r="B239" i="4"/>
  <c r="A239" i="4" s="1"/>
  <c r="B238" i="4"/>
  <c r="A238" i="4" s="1"/>
  <c r="B237" i="4"/>
  <c r="A237" i="4" s="1"/>
  <c r="B236" i="4"/>
  <c r="A236" i="4" s="1"/>
  <c r="B235" i="4"/>
  <c r="A235" i="4" s="1"/>
  <c r="B234" i="4"/>
  <c r="A234" i="4" s="1"/>
  <c r="B233" i="4"/>
  <c r="A233" i="4" s="1"/>
  <c r="B232" i="4"/>
  <c r="A232" i="4" s="1"/>
  <c r="B231" i="4"/>
  <c r="A231" i="4" s="1"/>
  <c r="B230" i="4"/>
  <c r="A230" i="4" s="1"/>
  <c r="B229" i="4"/>
  <c r="A229" i="4" s="1"/>
  <c r="B228" i="4"/>
  <c r="A228" i="4" s="1"/>
  <c r="B227" i="4"/>
  <c r="A227" i="4" s="1"/>
  <c r="B226" i="4"/>
  <c r="A226" i="4" s="1"/>
  <c r="B225" i="4"/>
  <c r="A225" i="4" s="1"/>
  <c r="B224" i="4"/>
  <c r="A224" i="4" s="1"/>
  <c r="B223" i="4"/>
  <c r="A223" i="4" s="1"/>
  <c r="B222" i="4"/>
  <c r="A222" i="4" s="1"/>
  <c r="B221" i="4"/>
  <c r="A221" i="4" s="1"/>
  <c r="B220" i="4"/>
  <c r="A220" i="4" s="1"/>
  <c r="B219" i="4"/>
  <c r="A219" i="4" s="1"/>
  <c r="B218" i="4"/>
  <c r="A218" i="4" s="1"/>
  <c r="B217" i="4"/>
  <c r="A217" i="4" s="1"/>
  <c r="B216" i="4"/>
  <c r="A216" i="4" s="1"/>
  <c r="B215" i="4"/>
  <c r="A215" i="4" s="1"/>
  <c r="B214" i="4"/>
  <c r="A214" i="4" s="1"/>
  <c r="B213" i="4"/>
  <c r="A213" i="4" s="1"/>
  <c r="B212" i="4"/>
  <c r="A212" i="4" s="1"/>
  <c r="B211" i="4"/>
  <c r="A211" i="4" s="1"/>
  <c r="B210" i="4"/>
  <c r="A210" i="4" s="1"/>
  <c r="B209" i="4"/>
  <c r="A209" i="4" s="1"/>
  <c r="B208" i="4"/>
  <c r="A208" i="4" s="1"/>
  <c r="B207" i="4"/>
  <c r="A207" i="4" s="1"/>
  <c r="B206" i="4"/>
  <c r="A206" i="4" s="1"/>
  <c r="B205" i="4"/>
  <c r="A205" i="4" s="1"/>
  <c r="B204" i="4"/>
  <c r="A204" i="4" s="1"/>
  <c r="B203" i="4"/>
  <c r="A203" i="4" s="1"/>
  <c r="B202" i="4"/>
  <c r="A202" i="4" s="1"/>
  <c r="B201" i="4"/>
  <c r="A201" i="4" s="1"/>
  <c r="B200" i="4"/>
  <c r="A200" i="4" s="1"/>
  <c r="B199" i="4"/>
  <c r="A199" i="4" s="1"/>
  <c r="B198" i="4"/>
  <c r="A198" i="4" s="1"/>
  <c r="B197" i="4"/>
  <c r="A197" i="4" s="1"/>
  <c r="B196" i="4"/>
  <c r="A196" i="4" s="1"/>
  <c r="B195" i="4"/>
  <c r="A195" i="4" s="1"/>
  <c r="B194" i="4"/>
  <c r="A194" i="4" s="1"/>
  <c r="B193" i="4"/>
  <c r="A193" i="4" s="1"/>
  <c r="B192" i="4"/>
  <c r="A192" i="4" s="1"/>
  <c r="B191" i="4"/>
  <c r="A191" i="4" s="1"/>
  <c r="B190" i="4"/>
  <c r="A190" i="4" s="1"/>
  <c r="B189" i="4"/>
  <c r="A189" i="4" s="1"/>
  <c r="B188" i="4"/>
  <c r="A188" i="4" s="1"/>
  <c r="B187" i="4"/>
  <c r="A187" i="4" s="1"/>
  <c r="B186" i="4"/>
  <c r="A186" i="4" s="1"/>
  <c r="B185" i="4"/>
  <c r="A185" i="4" s="1"/>
  <c r="B184" i="4"/>
  <c r="A184" i="4" s="1"/>
  <c r="B183" i="4"/>
  <c r="A183" i="4" s="1"/>
  <c r="B182" i="4"/>
  <c r="A182" i="4" s="1"/>
  <c r="B181" i="4"/>
  <c r="A181" i="4" s="1"/>
  <c r="B180" i="4"/>
  <c r="A180" i="4" s="1"/>
  <c r="B179" i="4"/>
  <c r="A179" i="4" s="1"/>
  <c r="B178" i="4"/>
  <c r="A178" i="4" s="1"/>
  <c r="B177" i="4"/>
  <c r="A177" i="4" s="1"/>
  <c r="B176" i="4"/>
  <c r="A176" i="4" s="1"/>
  <c r="B175" i="4"/>
  <c r="A175" i="4" s="1"/>
  <c r="B174" i="4"/>
  <c r="A174" i="4" s="1"/>
  <c r="B173" i="4"/>
  <c r="A173" i="4" s="1"/>
  <c r="B172" i="4"/>
  <c r="A172" i="4" s="1"/>
  <c r="B171" i="4"/>
  <c r="A171" i="4" s="1"/>
  <c r="B170" i="4"/>
  <c r="A170" i="4" s="1"/>
  <c r="B169" i="4"/>
  <c r="A169" i="4" s="1"/>
  <c r="B168" i="4"/>
  <c r="A168" i="4" s="1"/>
  <c r="B167" i="4"/>
  <c r="A167" i="4" s="1"/>
  <c r="B166" i="4"/>
  <c r="A166" i="4" s="1"/>
  <c r="B165" i="4"/>
  <c r="A165" i="4" s="1"/>
  <c r="B164" i="4"/>
  <c r="A164" i="4" s="1"/>
  <c r="B163" i="4"/>
  <c r="A163" i="4" s="1"/>
  <c r="B162" i="4"/>
  <c r="A162" i="4" s="1"/>
  <c r="B161" i="4"/>
  <c r="A161" i="4" s="1"/>
  <c r="B160" i="4"/>
  <c r="A160" i="4" s="1"/>
  <c r="B159" i="4"/>
  <c r="A159" i="4" s="1"/>
  <c r="B158" i="4"/>
  <c r="A158" i="4" s="1"/>
  <c r="B157" i="4"/>
  <c r="A157" i="4" s="1"/>
  <c r="B156" i="4"/>
  <c r="A156" i="4" s="1"/>
  <c r="B155" i="4"/>
  <c r="A155" i="4" s="1"/>
  <c r="B154" i="4"/>
  <c r="A154" i="4" s="1"/>
  <c r="B153" i="4"/>
  <c r="A153" i="4" s="1"/>
  <c r="B152" i="4"/>
  <c r="A152" i="4" s="1"/>
  <c r="B151" i="4"/>
  <c r="A151" i="4" s="1"/>
  <c r="B150" i="4"/>
  <c r="A150" i="4" s="1"/>
  <c r="B149" i="4"/>
  <c r="A149" i="4" s="1"/>
  <c r="B148" i="4"/>
  <c r="A148" i="4" s="1"/>
  <c r="B147" i="4"/>
  <c r="A147" i="4" s="1"/>
  <c r="B146" i="4"/>
  <c r="A146" i="4" s="1"/>
  <c r="B145" i="4"/>
  <c r="A145" i="4" s="1"/>
  <c r="B144" i="4"/>
  <c r="A144" i="4" s="1"/>
  <c r="B143" i="4"/>
  <c r="A143" i="4" s="1"/>
  <c r="B142" i="4"/>
  <c r="A142" i="4" s="1"/>
  <c r="B141" i="4"/>
  <c r="A141" i="4" s="1"/>
  <c r="B140" i="4"/>
  <c r="A140" i="4" s="1"/>
  <c r="B139" i="4"/>
  <c r="A139" i="4" s="1"/>
  <c r="B138" i="4"/>
  <c r="A138" i="4" s="1"/>
  <c r="B137" i="4"/>
  <c r="A137" i="4" s="1"/>
  <c r="B136" i="4"/>
  <c r="A136" i="4" s="1"/>
  <c r="B135" i="4"/>
  <c r="A135" i="4" s="1"/>
  <c r="B134" i="4"/>
  <c r="A134" i="4" s="1"/>
  <c r="B133" i="4"/>
  <c r="A133" i="4" s="1"/>
  <c r="B132" i="4"/>
  <c r="A132" i="4" s="1"/>
  <c r="B131" i="4"/>
  <c r="A131" i="4" s="1"/>
  <c r="B130" i="4"/>
  <c r="A130" i="4" s="1"/>
  <c r="B129" i="4"/>
  <c r="A129" i="4" s="1"/>
  <c r="B128" i="4"/>
  <c r="A128" i="4" s="1"/>
  <c r="B127" i="4"/>
  <c r="A127" i="4" s="1"/>
  <c r="B126" i="4"/>
  <c r="A126" i="4" s="1"/>
  <c r="B125" i="4"/>
  <c r="A125" i="4" s="1"/>
  <c r="B124" i="4"/>
  <c r="A124" i="4" s="1"/>
  <c r="B123" i="4"/>
  <c r="A123" i="4" s="1"/>
  <c r="B122" i="4"/>
  <c r="A122" i="4" s="1"/>
  <c r="B121" i="4"/>
  <c r="A121" i="4" s="1"/>
  <c r="B120" i="4"/>
  <c r="A120" i="4" s="1"/>
  <c r="B119" i="4"/>
  <c r="A119" i="4" s="1"/>
  <c r="B118" i="4"/>
  <c r="A118" i="4" s="1"/>
  <c r="B117" i="4"/>
  <c r="A117" i="4" s="1"/>
  <c r="B116" i="4"/>
  <c r="A116" i="4" s="1"/>
  <c r="B115" i="4"/>
  <c r="A115" i="4" s="1"/>
  <c r="B114" i="4"/>
  <c r="A114" i="4" s="1"/>
  <c r="B113" i="4"/>
  <c r="A113" i="4" s="1"/>
  <c r="B112" i="4"/>
  <c r="A112" i="4" s="1"/>
  <c r="B111" i="4"/>
  <c r="A111" i="4" s="1"/>
  <c r="B110" i="4"/>
  <c r="A110" i="4" s="1"/>
  <c r="B109" i="4"/>
  <c r="A109" i="4" s="1"/>
  <c r="B108" i="4"/>
  <c r="A108" i="4" s="1"/>
  <c r="B107" i="4"/>
  <c r="A107" i="4" s="1"/>
  <c r="B106" i="4"/>
  <c r="A106" i="4" s="1"/>
  <c r="B105" i="4"/>
  <c r="A105" i="4" s="1"/>
  <c r="B104" i="4"/>
  <c r="A104" i="4" s="1"/>
  <c r="B103" i="4"/>
  <c r="A103" i="4" s="1"/>
  <c r="B102" i="4"/>
  <c r="A102" i="4" s="1"/>
  <c r="B101" i="4"/>
  <c r="A101" i="4" s="1"/>
  <c r="B100" i="4"/>
  <c r="A100" i="4" s="1"/>
  <c r="B99" i="4"/>
  <c r="A99" i="4" s="1"/>
  <c r="B98" i="4"/>
  <c r="A98" i="4" s="1"/>
  <c r="B97" i="4"/>
  <c r="A97" i="4" s="1"/>
  <c r="B96" i="4"/>
  <c r="A96" i="4" s="1"/>
  <c r="B95" i="4"/>
  <c r="A95" i="4" s="1"/>
  <c r="B94" i="4"/>
  <c r="A94" i="4" s="1"/>
  <c r="B93" i="4"/>
  <c r="A93" i="4" s="1"/>
  <c r="B92" i="4"/>
  <c r="A92" i="4" s="1"/>
  <c r="B91" i="4"/>
  <c r="A91" i="4" s="1"/>
  <c r="B90" i="4"/>
  <c r="A90" i="4" s="1"/>
  <c r="B89" i="4"/>
  <c r="A89" i="4" s="1"/>
  <c r="B88" i="4"/>
  <c r="A88" i="4" s="1"/>
  <c r="B87" i="4"/>
  <c r="A87" i="4" s="1"/>
  <c r="B86" i="4"/>
  <c r="A86" i="4" s="1"/>
  <c r="B85" i="4"/>
  <c r="A85" i="4" s="1"/>
  <c r="B84" i="4"/>
  <c r="A84" i="4" s="1"/>
  <c r="B83" i="4"/>
  <c r="A83" i="4" s="1"/>
  <c r="B82" i="4"/>
  <c r="A82" i="4" s="1"/>
  <c r="B81" i="4"/>
  <c r="A81" i="4" s="1"/>
  <c r="B80" i="4"/>
  <c r="A80" i="4" s="1"/>
  <c r="B79" i="4"/>
  <c r="A79" i="4" s="1"/>
  <c r="B78" i="4"/>
  <c r="A78" i="4" s="1"/>
  <c r="B77" i="4"/>
  <c r="A77" i="4" s="1"/>
  <c r="B76" i="4"/>
  <c r="A76" i="4" s="1"/>
  <c r="B75" i="4"/>
  <c r="A75" i="4" s="1"/>
  <c r="B74" i="4"/>
  <c r="A74" i="4" s="1"/>
  <c r="B73" i="4"/>
  <c r="A73" i="4" s="1"/>
  <c r="B72" i="4"/>
  <c r="A72" i="4" s="1"/>
  <c r="B71" i="4"/>
  <c r="A71" i="4" s="1"/>
  <c r="B70" i="4"/>
  <c r="A70" i="4" s="1"/>
  <c r="B69" i="4"/>
  <c r="A69" i="4" s="1"/>
  <c r="B68" i="4"/>
  <c r="A68" i="4" s="1"/>
  <c r="B67" i="4"/>
  <c r="A67" i="4" s="1"/>
  <c r="B66" i="4"/>
  <c r="A66" i="4" s="1"/>
  <c r="B65" i="4"/>
  <c r="A65" i="4" s="1"/>
  <c r="B64" i="4"/>
  <c r="A64" i="4" s="1"/>
  <c r="B63" i="4"/>
  <c r="A63" i="4" s="1"/>
  <c r="B62" i="4"/>
  <c r="A62" i="4" s="1"/>
  <c r="B61" i="4"/>
  <c r="A61" i="4" s="1"/>
  <c r="B60" i="4"/>
  <c r="A60" i="4" s="1"/>
  <c r="B59" i="4"/>
  <c r="A59" i="4" s="1"/>
  <c r="B58" i="4"/>
  <c r="A58" i="4" s="1"/>
  <c r="B57" i="4"/>
  <c r="A57" i="4" s="1"/>
  <c r="B56" i="4"/>
  <c r="A56" i="4" s="1"/>
  <c r="B55" i="4"/>
  <c r="A55" i="4" s="1"/>
  <c r="B54" i="4"/>
  <c r="A54" i="4" s="1"/>
  <c r="B53" i="4"/>
  <c r="A53" i="4" s="1"/>
  <c r="B52" i="4"/>
  <c r="A52" i="4" s="1"/>
  <c r="B51" i="4"/>
  <c r="A51" i="4" s="1"/>
  <c r="B50" i="4"/>
  <c r="A50" i="4" s="1"/>
  <c r="B49" i="4"/>
  <c r="A49" i="4" s="1"/>
  <c r="B48" i="4"/>
  <c r="A48" i="4" s="1"/>
  <c r="B47" i="4"/>
  <c r="A47" i="4" s="1"/>
  <c r="B46" i="4"/>
  <c r="A46" i="4" s="1"/>
  <c r="B45" i="4"/>
  <c r="A45" i="4" s="1"/>
  <c r="B44" i="4"/>
  <c r="A44" i="4" s="1"/>
  <c r="B43" i="4"/>
  <c r="A43" i="4" s="1"/>
  <c r="B42" i="4"/>
  <c r="A42" i="4" s="1"/>
  <c r="B41" i="4"/>
  <c r="A41" i="4" s="1"/>
  <c r="B40" i="4"/>
  <c r="A40" i="4" s="1"/>
  <c r="B39" i="4"/>
  <c r="A39" i="4" s="1"/>
  <c r="B38" i="4"/>
  <c r="A38" i="4" s="1"/>
  <c r="B37" i="4"/>
  <c r="A37" i="4" s="1"/>
  <c r="B36" i="4"/>
  <c r="A36" i="4" s="1"/>
  <c r="B35" i="4"/>
  <c r="A35" i="4" s="1"/>
  <c r="B34" i="4"/>
  <c r="A34" i="4" s="1"/>
  <c r="B33" i="4"/>
  <c r="A33" i="4" s="1"/>
  <c r="B32" i="4"/>
  <c r="A32" i="4" s="1"/>
  <c r="B31" i="4"/>
  <c r="A31" i="4" s="1"/>
  <c r="B30" i="4"/>
  <c r="A30" i="4" s="1"/>
  <c r="B29" i="4"/>
  <c r="A29" i="4" s="1"/>
  <c r="B28" i="4"/>
  <c r="A28" i="4" s="1"/>
  <c r="B27" i="4"/>
  <c r="A27" i="4" s="1"/>
  <c r="B26" i="4"/>
  <c r="A26" i="4" s="1"/>
  <c r="B25" i="4"/>
  <c r="A25" i="4" s="1"/>
  <c r="B24" i="4"/>
  <c r="A24" i="4" s="1"/>
  <c r="B23" i="4"/>
  <c r="A23" i="4" s="1"/>
  <c r="B22" i="4"/>
  <c r="A22" i="4" s="1"/>
  <c r="B21" i="4"/>
  <c r="A21" i="4" s="1"/>
  <c r="B20" i="4"/>
  <c r="A20" i="4" s="1"/>
  <c r="B19" i="4"/>
  <c r="A19" i="4" s="1"/>
  <c r="B18" i="4"/>
  <c r="A18" i="4" s="1"/>
  <c r="B17" i="4"/>
  <c r="A17" i="4" s="1"/>
  <c r="B16" i="4"/>
  <c r="A16" i="4" s="1"/>
  <c r="B15" i="4"/>
  <c r="A15" i="4" s="1"/>
  <c r="B14" i="4"/>
  <c r="A14" i="4" s="1"/>
  <c r="B13" i="4"/>
  <c r="A13" i="4" s="1"/>
  <c r="B12" i="4"/>
  <c r="A12" i="4" s="1"/>
  <c r="B11" i="4"/>
  <c r="A11" i="4" s="1"/>
  <c r="B10" i="4"/>
  <c r="A10" i="4" s="1"/>
  <c r="B9" i="4"/>
  <c r="A9" i="4" s="1"/>
  <c r="B8" i="4"/>
  <c r="A8" i="4" s="1"/>
  <c r="B7" i="4"/>
  <c r="A7" i="4" s="1"/>
  <c r="B6" i="4"/>
  <c r="A6" i="4" s="1"/>
  <c r="B5" i="4"/>
  <c r="A5" i="4" s="1"/>
  <c r="B4" i="4"/>
  <c r="A4" i="4" s="1"/>
  <c r="B3" i="4"/>
  <c r="A3" i="4" s="1"/>
  <c r="B2" i="4"/>
  <c r="A2" i="4" s="1"/>
  <c r="K2" i="5" l="1"/>
  <c r="K2" i="7"/>
  <c r="A2" i="2"/>
  <c r="A3" i="2"/>
  <c r="A4" i="2"/>
  <c r="A5" i="2"/>
  <c r="A6" i="2"/>
  <c r="A1" i="2"/>
  <c r="H2" i="7"/>
  <c r="C12" i="7" s="1"/>
  <c r="E2" i="7"/>
  <c r="C10" i="7" s="1"/>
  <c r="B1" i="4"/>
  <c r="A1" i="4" s="1"/>
  <c r="L10" i="5" l="1"/>
  <c r="F13" i="5" s="1"/>
  <c r="L8" i="5"/>
  <c r="L11" i="5"/>
  <c r="C15" i="5" s="1"/>
  <c r="L9" i="5"/>
  <c r="C13" i="5" s="1"/>
  <c r="L12" i="5"/>
  <c r="F15" i="5" s="1"/>
  <c r="M6" i="5"/>
  <c r="M3" i="5"/>
  <c r="L3" i="5" s="1"/>
  <c r="M5" i="5"/>
  <c r="H2" i="5"/>
  <c r="C10" i="5" s="1"/>
  <c r="R7" i="7"/>
  <c r="O5" i="7"/>
  <c r="N5" i="7" s="1"/>
  <c r="S5" i="7"/>
  <c r="R5" i="7" s="1"/>
  <c r="O3" i="7"/>
  <c r="O6" i="7"/>
  <c r="N6" i="7" s="1"/>
  <c r="L9" i="7"/>
  <c r="K10" i="7" s="1"/>
  <c r="Q3" i="7"/>
  <c r="Q6" i="7"/>
  <c r="P6" i="7" s="1"/>
  <c r="S3" i="7"/>
  <c r="R3" i="7" s="1"/>
  <c r="S6" i="7"/>
  <c r="R6" i="7" s="1"/>
  <c r="Q5" i="7"/>
  <c r="P5" i="7" s="1"/>
  <c r="M6" i="7"/>
  <c r="L6" i="7" s="1"/>
  <c r="M4" i="7"/>
  <c r="L4" i="7" s="1"/>
  <c r="L7" i="7"/>
  <c r="M3" i="7"/>
  <c r="O4" i="7"/>
  <c r="N4" i="7" s="1"/>
  <c r="Q4" i="7"/>
  <c r="P4" i="7" s="1"/>
  <c r="P7" i="7"/>
  <c r="M5" i="7"/>
  <c r="L5" i="7" s="1"/>
  <c r="N7" i="7"/>
  <c r="S4" i="7"/>
  <c r="R4" i="7" s="1"/>
  <c r="P3" i="7" l="1"/>
  <c r="L3" i="7"/>
  <c r="N3" i="7"/>
  <c r="K13" i="5" l="1"/>
  <c r="L6" i="5"/>
  <c r="L5" i="5"/>
  <c r="L4" i="5"/>
</calcChain>
</file>

<file path=xl/sharedStrings.xml><?xml version="1.0" encoding="utf-8"?>
<sst xmlns="http://schemas.openxmlformats.org/spreadsheetml/2006/main" count="7771" uniqueCount="1718">
  <si>
    <t>記録証</t>
    <rPh sb="0" eb="3">
      <t>キロクショウ</t>
    </rPh>
    <phoneticPr fontId="1"/>
  </si>
  <si>
    <t>ビブスNo</t>
    <phoneticPr fontId="1"/>
  </si>
  <si>
    <t>選手名</t>
    <rPh sb="0" eb="3">
      <t>センシュメイ</t>
    </rPh>
    <phoneticPr fontId="1"/>
  </si>
  <si>
    <t>所属名</t>
    <rPh sb="0" eb="2">
      <t>ショゾク</t>
    </rPh>
    <rPh sb="2" eb="3">
      <t>メイ</t>
    </rPh>
    <phoneticPr fontId="1"/>
  </si>
  <si>
    <t>所属名</t>
    <rPh sb="0" eb="3">
      <t>ショゾクメイ</t>
    </rPh>
    <phoneticPr fontId="1"/>
  </si>
  <si>
    <t>記録データ</t>
    <rPh sb="0" eb="2">
      <t>キロク</t>
    </rPh>
    <phoneticPr fontId="1"/>
  </si>
  <si>
    <t>風データ</t>
    <rPh sb="0" eb="1">
      <t>カゼ</t>
    </rPh>
    <phoneticPr fontId="1"/>
  </si>
  <si>
    <t>リレーメンバー１</t>
    <phoneticPr fontId="1"/>
  </si>
  <si>
    <t>リレーメンバー２</t>
  </si>
  <si>
    <t>リレーメンバー３</t>
  </si>
  <si>
    <t>リレーメンバー４</t>
  </si>
  <si>
    <t>性別</t>
    <rPh sb="0" eb="2">
      <t>セイベツ</t>
    </rPh>
    <phoneticPr fontId="1"/>
  </si>
  <si>
    <t>新記録</t>
    <rPh sb="0" eb="3">
      <t>シンキロク</t>
    </rPh>
    <phoneticPr fontId="1"/>
  </si>
  <si>
    <t>競技会名</t>
    <rPh sb="0" eb="3">
      <t>キョウギカイ</t>
    </rPh>
    <rPh sb="3" eb="4">
      <t>メイ</t>
    </rPh>
    <phoneticPr fontId="1"/>
  </si>
  <si>
    <t>未使用</t>
    <rPh sb="0" eb="3">
      <t>ミシヨウ</t>
    </rPh>
    <phoneticPr fontId="1"/>
  </si>
  <si>
    <t>フリガナ</t>
    <phoneticPr fontId="1"/>
  </si>
  <si>
    <t>登録都道府県</t>
    <rPh sb="0" eb="6">
      <t>トウロクトドウフケン</t>
    </rPh>
    <phoneticPr fontId="1"/>
  </si>
  <si>
    <t>氏名アルファベット</t>
    <rPh sb="0" eb="2">
      <t>シメイ</t>
    </rPh>
    <phoneticPr fontId="1"/>
  </si>
  <si>
    <t>学年</t>
    <rPh sb="0" eb="2">
      <t>ガクネン</t>
    </rPh>
    <phoneticPr fontId="1"/>
  </si>
  <si>
    <t>チーム名</t>
    <rPh sb="3" eb="4">
      <t>メイ</t>
    </rPh>
    <phoneticPr fontId="1"/>
  </si>
  <si>
    <t>クラス名</t>
    <rPh sb="3" eb="4">
      <t>メイ</t>
    </rPh>
    <phoneticPr fontId="1"/>
  </si>
  <si>
    <t>種目名</t>
    <rPh sb="0" eb="2">
      <t>シュモク</t>
    </rPh>
    <rPh sb="2" eb="3">
      <t>メイ</t>
    </rPh>
    <phoneticPr fontId="1"/>
  </si>
  <si>
    <t>リレーメンバー1</t>
    <phoneticPr fontId="1"/>
  </si>
  <si>
    <t>リレーメンバー2</t>
  </si>
  <si>
    <t>リレーメンバー3</t>
  </si>
  <si>
    <t>リレーメンバー4</t>
  </si>
  <si>
    <t>種目の区分</t>
    <rPh sb="0" eb="2">
      <t>シュモク</t>
    </rPh>
    <rPh sb="3" eb="5">
      <t>クブン</t>
    </rPh>
    <phoneticPr fontId="1"/>
  </si>
  <si>
    <t>氏 名</t>
    <rPh sb="0" eb="1">
      <t>シ</t>
    </rPh>
    <rPh sb="2" eb="3">
      <t>ナ</t>
    </rPh>
    <phoneticPr fontId="1"/>
  </si>
  <si>
    <t>４×１００ｍＲ</t>
  </si>
  <si>
    <t>チーム名・性別</t>
    <rPh sb="3" eb="4">
      <t>メイ</t>
    </rPh>
    <rPh sb="5" eb="7">
      <t>セイベツ</t>
    </rPh>
    <phoneticPr fontId="1"/>
  </si>
  <si>
    <t>日時</t>
    <rPh sb="0" eb="2">
      <t>ニチジ</t>
    </rPh>
    <phoneticPr fontId="1"/>
  </si>
  <si>
    <t>日時</t>
    <rPh sb="0" eb="2">
      <t>ニチジ</t>
    </rPh>
    <phoneticPr fontId="1"/>
  </si>
  <si>
    <t>小樽A･J･C</t>
  </si>
  <si>
    <t>鈴木 碧人</t>
  </si>
  <si>
    <t>佐々木 深悠</t>
  </si>
  <si>
    <t>石川 藍</t>
  </si>
  <si>
    <t>ｵﾀﾙｴｰ･ｼﾞｪ･ｰｼｰ</t>
  </si>
  <si>
    <t>萬屋 天音</t>
  </si>
  <si>
    <t>ﾖﾛｽﾞﾔ ｱﾏﾈ</t>
  </si>
  <si>
    <t>北海道大学</t>
  </si>
  <si>
    <t>1:07.85*</t>
  </si>
  <si>
    <t>佐々木 陽菜</t>
  </si>
  <si>
    <t>ｻｻｷ ﾋﾅ</t>
  </si>
  <si>
    <t>小樽潮見台中拠点校</t>
  </si>
  <si>
    <t>J3</t>
  </si>
  <si>
    <t>1:08.65*</t>
  </si>
  <si>
    <t>佐藤 優有</t>
  </si>
  <si>
    <t>ｻﾄｳ ﾕｱ</t>
  </si>
  <si>
    <t>札幌北高校</t>
  </si>
  <si>
    <t>H1</t>
  </si>
  <si>
    <t>1:19.99*</t>
  </si>
  <si>
    <t>渡辺 隼</t>
  </si>
  <si>
    <t>ﾜﾀﾅﾍﾞ ﾊﾔﾄ</t>
  </si>
  <si>
    <t>小樽桜陽高</t>
  </si>
  <si>
    <t>58.14*</t>
  </si>
  <si>
    <t>佐々木 絆吾</t>
  </si>
  <si>
    <t>ｻｻｷ ﾖｷｱ</t>
  </si>
  <si>
    <t>小樽潮陵高</t>
  </si>
  <si>
    <t>58.33*</t>
  </si>
  <si>
    <t>小野寺 翔太</t>
  </si>
  <si>
    <t>ｵﾉﾃﾞﾗ ｼｮｳﾀ</t>
  </si>
  <si>
    <t>札幌創成高校</t>
  </si>
  <si>
    <t>1:00.58*</t>
  </si>
  <si>
    <t>濱谷 大和</t>
  </si>
  <si>
    <t>ﾊﾏﾔ ﾔﾏﾄ</t>
  </si>
  <si>
    <t>小樽水産高</t>
  </si>
  <si>
    <t>1:09.59*</t>
  </si>
  <si>
    <t>中山 秋真</t>
  </si>
  <si>
    <t>ﾅｶﾔﾏ ｼｭｳﾏ</t>
  </si>
  <si>
    <t>1:11.11*</t>
  </si>
  <si>
    <t>濱下 丈瑠</t>
  </si>
  <si>
    <t>ﾊﾏｼﾀ ﾀｹﾙ</t>
  </si>
  <si>
    <t>H2</t>
  </si>
  <si>
    <t>59.08*</t>
  </si>
  <si>
    <t>森浦 孝介</t>
  </si>
  <si>
    <t>ﾓﾘｳﾗ ｺｳｽｹ</t>
  </si>
  <si>
    <t>1:00.78*</t>
  </si>
  <si>
    <t>西村 隼晴</t>
  </si>
  <si>
    <t>ﾆｼﾑﾗ ｼﾞｭﾝｾｲ</t>
  </si>
  <si>
    <t>1:01.63*</t>
  </si>
  <si>
    <t>髙薄 佑太</t>
  </si>
  <si>
    <t>ﾀｶｽｽｷ ﾕｳﾀ</t>
  </si>
  <si>
    <t>札幌山の手高校</t>
  </si>
  <si>
    <t>1:02.88*</t>
  </si>
  <si>
    <t>藤崎 謙心</t>
  </si>
  <si>
    <t>ﾌｼﾞｻｷ ｹﾝｼﾝ</t>
  </si>
  <si>
    <t>1:03.89*</t>
  </si>
  <si>
    <t>長谷川 禅</t>
  </si>
  <si>
    <t>ﾊｾｶﾞﾜ ﾕｽﾞﾙ</t>
  </si>
  <si>
    <t>札幌工業高</t>
  </si>
  <si>
    <t>1:04.18*</t>
  </si>
  <si>
    <t>藤田 望愛</t>
  </si>
  <si>
    <t>ﾌｼﾞﾀ ﾉｱ</t>
  </si>
  <si>
    <t>岩内陸少</t>
  </si>
  <si>
    <t>S4</t>
  </si>
  <si>
    <t>3:14.79*</t>
  </si>
  <si>
    <t>髙橋 莉子</t>
  </si>
  <si>
    <t>ﾀｶﾊｼ ﾘｺ</t>
  </si>
  <si>
    <t>京極陸少</t>
  </si>
  <si>
    <t>S3</t>
  </si>
  <si>
    <t>3:16.57*</t>
  </si>
  <si>
    <t>福岡 咲慧</t>
  </si>
  <si>
    <t>ﾌｸｵｶ ｻｴ</t>
  </si>
  <si>
    <t>3:25.47*</t>
  </si>
  <si>
    <t>玉木 絵麻</t>
  </si>
  <si>
    <t>ﾀﾏｷ ｴﾏ</t>
  </si>
  <si>
    <t>3:29.41*</t>
  </si>
  <si>
    <t>後藤 美裕</t>
  </si>
  <si>
    <t>ｺﾞﾄｳ ﾐﾕ</t>
  </si>
  <si>
    <t>3:32.87*</t>
  </si>
  <si>
    <t>深澤 穂乃実</t>
  </si>
  <si>
    <t>ﾌｶｻﾞﾜ ﾎﾉﾐ</t>
  </si>
  <si>
    <t>tonden.rc</t>
  </si>
  <si>
    <t>3:40.11*</t>
  </si>
  <si>
    <t>佐藤 一華</t>
  </si>
  <si>
    <t>ｻﾄｳ ｲﾁｶ</t>
  </si>
  <si>
    <t>朝里TFC</t>
  </si>
  <si>
    <t>3:44.94*</t>
  </si>
  <si>
    <t>遠山 はる</t>
  </si>
  <si>
    <t>ﾄｵﾔﾏ ﾊﾙ</t>
  </si>
  <si>
    <t>3:44.95*</t>
  </si>
  <si>
    <t>ｲｼｶﾜ ｱｲ</t>
  </si>
  <si>
    <t>S6</t>
  </si>
  <si>
    <t>2:29.00*</t>
  </si>
  <si>
    <t>吉井 蘭</t>
  </si>
  <si>
    <t>ﾖｼｲ ﾗﾝ</t>
  </si>
  <si>
    <t>留寿都陸少</t>
  </si>
  <si>
    <t>2:44.02*</t>
  </si>
  <si>
    <t>立澤 伶奈</t>
  </si>
  <si>
    <t>ﾀﾃｻﾞﾜ ﾚｲﾅ</t>
  </si>
  <si>
    <t>2:51.14*</t>
  </si>
  <si>
    <t>ｻｻｷ ﾐﾕ</t>
  </si>
  <si>
    <t>2:54.40*</t>
  </si>
  <si>
    <t>小林 夢果</t>
  </si>
  <si>
    <t>ｺﾊﾞﾔｼ ﾕﾒｶ</t>
  </si>
  <si>
    <t>2:58.20*</t>
  </si>
  <si>
    <t>吉岡 亜依里</t>
  </si>
  <si>
    <t>ﾖｼｵｶ ｱｲﾘ</t>
  </si>
  <si>
    <t>黒松内陸少</t>
  </si>
  <si>
    <t>S5</t>
  </si>
  <si>
    <t>3:16.85*</t>
  </si>
  <si>
    <t>鹿角 ひすい</t>
  </si>
  <si>
    <t>ｶﾂﾞﾉ ﾋｽｲ</t>
  </si>
  <si>
    <t>3:43.01*</t>
  </si>
  <si>
    <t>赤沼 ゆいの</t>
  </si>
  <si>
    <t>ｱｶﾇﾏ ﾕｲﾉ</t>
  </si>
  <si>
    <t>3:50.55*</t>
  </si>
  <si>
    <t>高瀬 璃子</t>
  </si>
  <si>
    <t>ﾀｶｾ ﾘｺ</t>
  </si>
  <si>
    <t>荒屋 虎斗郎</t>
  </si>
  <si>
    <t>ｱﾗﾔ ｺﾄﾛｳ</t>
  </si>
  <si>
    <t>5:11.77*</t>
  </si>
  <si>
    <t>石垣 仁和</t>
  </si>
  <si>
    <t>ｲｼｶﾞｷ ﾄﾜ</t>
  </si>
  <si>
    <t>5:43.40*</t>
  </si>
  <si>
    <t>田村 優真</t>
  </si>
  <si>
    <t>ﾀﾑﾗ ﾕｳﾏ</t>
  </si>
  <si>
    <t>5:46.21*</t>
  </si>
  <si>
    <t>堀江 迅</t>
  </si>
  <si>
    <t>ﾎﾘｴ ｼﾞﾝ</t>
  </si>
  <si>
    <t>5:53.78*</t>
  </si>
  <si>
    <t>伊藤 桜生</t>
  </si>
  <si>
    <t>ｲﾄｳ ｵｳｾｲ</t>
  </si>
  <si>
    <t>5:53.96*</t>
  </si>
  <si>
    <t>伊原 桜汰</t>
  </si>
  <si>
    <t>ｲﾊﾗ ｵｳﾀ</t>
  </si>
  <si>
    <t>5:57.38*</t>
  </si>
  <si>
    <t>赤坂 光星</t>
  </si>
  <si>
    <t>ｱｶｻｶ ｺｳｾｲ</t>
  </si>
  <si>
    <t>5:59.13*</t>
  </si>
  <si>
    <t>山田 琉希</t>
  </si>
  <si>
    <t>ﾔﾏﾀﾞ ﾙｷ</t>
  </si>
  <si>
    <t>6:33.97*</t>
  </si>
  <si>
    <t>中村 煌晴</t>
  </si>
  <si>
    <t>ﾅｶﾑﾗ ｺｳｾｲ</t>
  </si>
  <si>
    <t>6:34.58*</t>
  </si>
  <si>
    <t>深澤 匡</t>
  </si>
  <si>
    <t>ﾌｶｻﾞﾜ ﾀｽｸ</t>
  </si>
  <si>
    <t>5:07.53*</t>
  </si>
  <si>
    <t>新谷 飛和</t>
  </si>
  <si>
    <t>ｼﾝﾀﾆ ﾄﾜ</t>
  </si>
  <si>
    <t>5:15.03*</t>
  </si>
  <si>
    <t>三原 将都</t>
  </si>
  <si>
    <t>ﾐﾊﾗ ﾏｻﾄ</t>
  </si>
  <si>
    <t>5:24.30*</t>
  </si>
  <si>
    <t>佐藤 友秋</t>
  </si>
  <si>
    <t>ｻﾄｳ ﾄﾓｱｷ</t>
  </si>
  <si>
    <t>ﾆｾｺ陸少</t>
  </si>
  <si>
    <t>5:25.44*</t>
  </si>
  <si>
    <t>柳瀬 湊大</t>
  </si>
  <si>
    <t>ﾔﾅｾ ｿｳﾀ</t>
  </si>
  <si>
    <t>5:29.15*</t>
  </si>
  <si>
    <t>石田 圭</t>
  </si>
  <si>
    <t>ｲｼﾀﾞ ｹｲ</t>
  </si>
  <si>
    <t>5:34.23*</t>
  </si>
  <si>
    <t>山口 篤</t>
  </si>
  <si>
    <t>ﾔﾏｸﾞﾁ ｱﾂﾏ</t>
  </si>
  <si>
    <t>5:41.77*</t>
  </si>
  <si>
    <t>山田 颯琉</t>
  </si>
  <si>
    <t>ﾔﾏﾀﾞ ｿｳﾙ</t>
  </si>
  <si>
    <t>6:01.31*</t>
  </si>
  <si>
    <t>児玉 侑李</t>
  </si>
  <si>
    <t>ｺﾀﾞﾏ ﾕｳﾘ</t>
  </si>
  <si>
    <t>6:02.69*</t>
  </si>
  <si>
    <t>大倉 晴喜</t>
  </si>
  <si>
    <t>ｵｵｸﾗ ﾊﾙｷ</t>
  </si>
  <si>
    <t>鈴木 翔空</t>
  </si>
  <si>
    <t>ｽｽﾞｷ ｿﾗ</t>
  </si>
  <si>
    <t>野幌高校</t>
  </si>
  <si>
    <t>4:34.43*</t>
  </si>
  <si>
    <t>田中 俊輔</t>
  </si>
  <si>
    <t>ﾀﾅｶ ｼｭﾝｽｹ</t>
  </si>
  <si>
    <t>4:36.55*</t>
  </si>
  <si>
    <t>田代 翔眞</t>
  </si>
  <si>
    <t>ﾀｼﾛ ｼｮｳﾏ</t>
  </si>
  <si>
    <t>4:41.88*</t>
  </si>
  <si>
    <t>大橋 立季</t>
  </si>
  <si>
    <t>ｵｵﾊｼ ﾘﾂｷ</t>
  </si>
  <si>
    <t>4:42.49*</t>
  </si>
  <si>
    <t>永田 大翔</t>
  </si>
  <si>
    <t>ﾅｶﾞﾀ ﾋﾛﾄ</t>
  </si>
  <si>
    <t>札幌新川高</t>
  </si>
  <si>
    <t>4:43.07*</t>
  </si>
  <si>
    <t>伊藤 柊太</t>
  </si>
  <si>
    <t>ｲﾄｳ ｼｭｳﾀ</t>
  </si>
  <si>
    <t>J2</t>
  </si>
  <si>
    <t>4:44.06*</t>
  </si>
  <si>
    <t>澤谷 倫太郎</t>
  </si>
  <si>
    <t>ｻﾜﾔ ﾘﾝﾀﾛｳ</t>
  </si>
  <si>
    <t>岩内中央学園</t>
  </si>
  <si>
    <t>J1</t>
  </si>
  <si>
    <t>4:47.31*</t>
  </si>
  <si>
    <t>玉木 奏介</t>
  </si>
  <si>
    <t>ﾀﾏｷ ｿｳｽｹ</t>
  </si>
  <si>
    <t>5:22.79*</t>
  </si>
  <si>
    <t>相澤 一成</t>
  </si>
  <si>
    <t>ｱｲｻﾞﾜ ｲｯｾｲ</t>
  </si>
  <si>
    <t>5:26.44*</t>
  </si>
  <si>
    <t>永田 喜一</t>
  </si>
  <si>
    <t>ﾅｶﾞﾀ ｷｲﾁ</t>
  </si>
  <si>
    <t>小樽松ヶ枝中拠点校</t>
  </si>
  <si>
    <t>5:37.87*</t>
  </si>
  <si>
    <t>岡村 由貴</t>
  </si>
  <si>
    <t>ｵｶﾑﾗ ﾖｼｷ</t>
  </si>
  <si>
    <t>京極中</t>
  </si>
  <si>
    <t>6:00.12*</t>
  </si>
  <si>
    <t>田口 雄理</t>
  </si>
  <si>
    <t>ﾀｸﾞﾁ ﾕｳﾘ</t>
  </si>
  <si>
    <t>小樽北陵中拠点校</t>
  </si>
  <si>
    <t>6:08.59*</t>
  </si>
  <si>
    <t>朝倉 凌士</t>
  </si>
  <si>
    <t>ｱｻｸﾗ ﾘｮｳﾄ</t>
  </si>
  <si>
    <t>余市東中</t>
  </si>
  <si>
    <t>横内 駿</t>
  </si>
  <si>
    <t>ﾖｺｳﾁ ｼｭﾝ</t>
  </si>
  <si>
    <t>札幌学院大</t>
  </si>
  <si>
    <t>3:55.14*</t>
  </si>
  <si>
    <t>花田 修人</t>
  </si>
  <si>
    <t>ﾊﾅﾀﾞ ｼｭｳﾄ</t>
  </si>
  <si>
    <t>4:05.86*</t>
  </si>
  <si>
    <t>齊藤 弘世</t>
  </si>
  <si>
    <t>ｻｲﾄｳ ｺｳｾｲ</t>
  </si>
  <si>
    <t>4:14.93*</t>
  </si>
  <si>
    <t>岩城 佳社</t>
  </si>
  <si>
    <t>ｲﾜｷ ｶｲﾄ</t>
  </si>
  <si>
    <t>4:19.40*</t>
  </si>
  <si>
    <t>小野寺 賢翔</t>
  </si>
  <si>
    <t>ｵﾉﾃﾞﾗ ｹﾝﾄ</t>
  </si>
  <si>
    <t>小樽朝里中</t>
  </si>
  <si>
    <t>4:25.30*</t>
  </si>
  <si>
    <t>江刺家 星</t>
  </si>
  <si>
    <t>ｴｻｼｶ ｾｲ</t>
  </si>
  <si>
    <t>4:33.90*</t>
  </si>
  <si>
    <t>菊地 雄紀</t>
  </si>
  <si>
    <t>ｷｸﾁ ﾕｳｷ</t>
  </si>
  <si>
    <t>札幌陸協</t>
  </si>
  <si>
    <t>4:42.68*</t>
  </si>
  <si>
    <t>増田 翼</t>
  </si>
  <si>
    <t>ﾏｽﾀﾞ ﾂﾊﾞｻ</t>
  </si>
  <si>
    <t>KRC</t>
  </si>
  <si>
    <t>4:48.79*</t>
  </si>
  <si>
    <t>橋本 寛太</t>
  </si>
  <si>
    <t>ﾊｼﾓﾄ ｶﾝﾀ</t>
  </si>
  <si>
    <t>4:51.56*</t>
  </si>
  <si>
    <t>植木 創介</t>
  </si>
  <si>
    <t>ｳｴｷ ｿｳｽｹ</t>
  </si>
  <si>
    <t>5:05.89*</t>
  </si>
  <si>
    <t>笈田 陽多</t>
  </si>
  <si>
    <t>ｵｲﾀ ﾖｳﾀ</t>
  </si>
  <si>
    <t>S1</t>
  </si>
  <si>
    <t>20.36*</t>
  </si>
  <si>
    <t>+0.2*</t>
  </si>
  <si>
    <t>中嶋 一陽</t>
  </si>
  <si>
    <t>ﾅｶｼﾏ ﾋﾅﾀ</t>
  </si>
  <si>
    <t>20.46*</t>
  </si>
  <si>
    <t>川越 陸叶</t>
  </si>
  <si>
    <t>ｶﾜｺﾞｴ ﾘｸﾄ</t>
  </si>
  <si>
    <t>20.69*</t>
  </si>
  <si>
    <t>川村 桜介</t>
  </si>
  <si>
    <t>ｶﾜﾑﾗ ｵｳｽｹ</t>
  </si>
  <si>
    <t>22.33*</t>
  </si>
  <si>
    <t>滋野 恵世</t>
  </si>
  <si>
    <t>ｼｹﾞﾉ ｹｲｾｲ</t>
  </si>
  <si>
    <t>23.00*</t>
  </si>
  <si>
    <t>吉田 將希</t>
  </si>
  <si>
    <t>ﾖｼﾀﾞ ｼｮｳｷ</t>
  </si>
  <si>
    <t>24.20*</t>
  </si>
  <si>
    <t>熊谷 海利</t>
  </si>
  <si>
    <t>ｸﾏｶﾞｲ ｶｲﾘ</t>
  </si>
  <si>
    <t>24.75*</t>
  </si>
  <si>
    <t>東 弥永</t>
  </si>
  <si>
    <t>ｱｽﾞﾏ ﾋﾛﾄ</t>
  </si>
  <si>
    <t>S2</t>
  </si>
  <si>
    <t>18.96*</t>
  </si>
  <si>
    <t>-0.3*</t>
  </si>
  <si>
    <t>渡辺 莉功</t>
  </si>
  <si>
    <t>ﾜﾀﾅﾍﾞ ﾘｸ</t>
  </si>
  <si>
    <t>18.97*</t>
  </si>
  <si>
    <t>對馬 一瑠</t>
  </si>
  <si>
    <t>ﾂｼﾏ ｲﾁﾙ</t>
  </si>
  <si>
    <t>19.80*</t>
  </si>
  <si>
    <t>本間 樹</t>
  </si>
  <si>
    <t>ﾎﾝﾏ ﾀﾂｷ</t>
  </si>
  <si>
    <t>20.07*</t>
  </si>
  <si>
    <t>長畑 泰士</t>
  </si>
  <si>
    <t>ﾅｶﾞﾊﾀ ﾀｲｼ</t>
  </si>
  <si>
    <t>20.45*</t>
  </si>
  <si>
    <t>藤原 奏大</t>
  </si>
  <si>
    <t>ﾌｼﾞﾜﾗ ｶﾅﾀ</t>
  </si>
  <si>
    <t>22.03*</t>
  </si>
  <si>
    <t>斉藤 慶橙</t>
  </si>
  <si>
    <t>ｻｲﾄｳ ｹｲﾄ</t>
  </si>
  <si>
    <t>27.27*</t>
  </si>
  <si>
    <t>中束 圭吾</t>
  </si>
  <si>
    <t>ﾅｶﾂｶ ｹｲｺﾞ</t>
  </si>
  <si>
    <t>18.15*</t>
  </si>
  <si>
    <t>+0.0*</t>
  </si>
  <si>
    <t>横谷 政那</t>
  </si>
  <si>
    <t>ﾖｺﾔ ｾﾅ</t>
  </si>
  <si>
    <t>札幌新光小</t>
  </si>
  <si>
    <t>18.48*</t>
  </si>
  <si>
    <t>松館 涼介</t>
  </si>
  <si>
    <t>ﾏﾂﾀﾞﾃ ﾘｮｳｽｹ</t>
  </si>
  <si>
    <t>18.59*</t>
  </si>
  <si>
    <t>竹岡 琉音</t>
  </si>
  <si>
    <t>ﾀｹｵｶ ﾙｲﾄ</t>
  </si>
  <si>
    <t>19.00*</t>
  </si>
  <si>
    <t>吉田 壮真</t>
  </si>
  <si>
    <t>ﾖｼﾀﾞ ｿｳﾏ</t>
  </si>
  <si>
    <t>19.58*</t>
  </si>
  <si>
    <t>古田 蓮斗</t>
  </si>
  <si>
    <t>ﾌﾙﾀ ﾚﾝﾄ</t>
  </si>
  <si>
    <t>20.15*</t>
  </si>
  <si>
    <t>宮越 船乃森</t>
  </si>
  <si>
    <t>ﾐﾔｺｼ ｾﾝﾉｼﾝ</t>
  </si>
  <si>
    <t>山崎 叶夢</t>
  </si>
  <si>
    <t>ﾔﾏｻﾞｷ ｶﾅﾑ</t>
  </si>
  <si>
    <t>15.64*</t>
  </si>
  <si>
    <t>吉野 奏翔</t>
  </si>
  <si>
    <t>ﾖｼﾉ ｶﾅﾄ</t>
  </si>
  <si>
    <t>15.96*</t>
  </si>
  <si>
    <t>横谷 政羽</t>
  </si>
  <si>
    <t>ﾖｺﾔ ｾｲﾊ</t>
  </si>
  <si>
    <t>16.00*</t>
  </si>
  <si>
    <t>増田 湊</t>
  </si>
  <si>
    <t>ﾏｽﾀﾞ ﾐﾅﾄ</t>
  </si>
  <si>
    <t>16.44*</t>
  </si>
  <si>
    <t>17.03*</t>
  </si>
  <si>
    <t>田村 陸翔</t>
  </si>
  <si>
    <t>ﾀﾑﾗ ﾘｸﾄ</t>
  </si>
  <si>
    <t>17.75*</t>
  </si>
  <si>
    <t>吉光 瑠太郎</t>
  </si>
  <si>
    <t>ﾖｼﾐﾂ ﾘｭｳﾀﾛｳ</t>
  </si>
  <si>
    <t>17.91*</t>
  </si>
  <si>
    <t>赤沼 結陽</t>
  </si>
  <si>
    <t>ｱｶﾇﾏ ﾕｳﾋ</t>
  </si>
  <si>
    <t>18.12*</t>
  </si>
  <si>
    <t>菅原 蓮太郎</t>
  </si>
  <si>
    <t>ｽｶﾞﾜﾗ ﾚﾝﾀﾛｳ</t>
  </si>
  <si>
    <t>14.69*</t>
  </si>
  <si>
    <t>+0.4*</t>
  </si>
  <si>
    <t>中野 太輝</t>
  </si>
  <si>
    <t>ﾅｶﾉ ﾀｲｷ</t>
  </si>
  <si>
    <t>ﾃﾘｵｽAC</t>
  </si>
  <si>
    <t>15.05*</t>
  </si>
  <si>
    <t>高橋 遥輝</t>
  </si>
  <si>
    <t>ﾀｶﾊｼ ﾊﾙｷ</t>
  </si>
  <si>
    <t>15.09*</t>
  </si>
  <si>
    <t>宮崎 榮太</t>
  </si>
  <si>
    <t>ﾐﾔｻﾞｷ ｴｲﾀ</t>
  </si>
  <si>
    <t>15.78*</t>
  </si>
  <si>
    <t>重成 宏哉</t>
  </si>
  <si>
    <t>ｼｹﾞﾅﾘ ﾋﾛﾔ</t>
  </si>
  <si>
    <t>15.92*</t>
  </si>
  <si>
    <t>中村 桃綺</t>
  </si>
  <si>
    <t>ﾅｶﾑﾗ ﾄｳｷ</t>
  </si>
  <si>
    <t>16.17*</t>
  </si>
  <si>
    <t>掛橋 謙志</t>
  </si>
  <si>
    <t>ｶｹﾊｼ ｹﾝｼ</t>
  </si>
  <si>
    <t>16.60*</t>
  </si>
  <si>
    <t>西尾 青空</t>
  </si>
  <si>
    <t>ﾆｼｵ ｿﾗ</t>
  </si>
  <si>
    <t>16.73*</t>
  </si>
  <si>
    <t>15.36*</t>
  </si>
  <si>
    <t>-0.1*</t>
  </si>
  <si>
    <t>松館 翔平</t>
  </si>
  <si>
    <t>ﾏﾂﾀﾞﾃ ｼｮｳﾍｲ</t>
  </si>
  <si>
    <t>15.44*</t>
  </si>
  <si>
    <t>今 敦志</t>
  </si>
  <si>
    <t>ｺﾝ ｱﾂｼ</t>
  </si>
  <si>
    <t>16.97*</t>
  </si>
  <si>
    <t>富沢 籠輝</t>
  </si>
  <si>
    <t>ﾄﾐｻﾜ ﾘｭｳｷ</t>
  </si>
  <si>
    <t>17.36*</t>
  </si>
  <si>
    <t>大野 暁翔</t>
  </si>
  <si>
    <t>ｵｵﾉ ｱｷﾄ</t>
  </si>
  <si>
    <t>17.77*</t>
  </si>
  <si>
    <t>18.41*</t>
  </si>
  <si>
    <t>村瀬 龍星</t>
  </si>
  <si>
    <t>ﾑﾗｾ ﾘｭｳｾｲ</t>
  </si>
  <si>
    <t>18.56*</t>
  </si>
  <si>
    <t>北濱 眞人</t>
  </si>
  <si>
    <t>ｷﾀﾊﾏ ﾏﾋﾄ</t>
  </si>
  <si>
    <t>18.74*</t>
  </si>
  <si>
    <t>山口 羚</t>
  </si>
  <si>
    <t>ﾔﾏｸﾞﾁ ﾚｲﾏ</t>
  </si>
  <si>
    <t>15.51*</t>
  </si>
  <si>
    <t>-0.6*</t>
  </si>
  <si>
    <t>本村 優羽人</t>
  </si>
  <si>
    <t>ﾓﾄﾑﾗ ﾕｳﾄ</t>
  </si>
  <si>
    <t>16.31*</t>
  </si>
  <si>
    <t>佐藤 新大</t>
  </si>
  <si>
    <t>ｻﾄｳ ｱﾗﾀ</t>
  </si>
  <si>
    <t>16.37*</t>
  </si>
  <si>
    <t>佐藤 汰祐</t>
  </si>
  <si>
    <t>ｻﾄｳ ﾀｲｽｹ</t>
  </si>
  <si>
    <t>16.49*</t>
  </si>
  <si>
    <t>17.07*</t>
  </si>
  <si>
    <t>笈田 陽向</t>
  </si>
  <si>
    <t>ｵｲﾀ ﾋﾅﾀ</t>
  </si>
  <si>
    <t>17.09*</t>
  </si>
  <si>
    <t>川村 晴人</t>
  </si>
  <si>
    <t>ｶﾜﾑﾗ ﾊﾙﾋﾄ</t>
  </si>
  <si>
    <t>14.43*</t>
  </si>
  <si>
    <t>-0.2*</t>
  </si>
  <si>
    <t>藤原 瀬波</t>
  </si>
  <si>
    <t>ﾌｼﾞﾜﾗ ｾﾅ</t>
  </si>
  <si>
    <t>14.55*</t>
  </si>
  <si>
    <t>綱岸 龍之介</t>
  </si>
  <si>
    <t>ﾂﾅｷﾞｼ ﾘｭｳﾉｽｹ</t>
  </si>
  <si>
    <t>14.85*</t>
  </si>
  <si>
    <t>鈴木 心凰</t>
  </si>
  <si>
    <t>ｽｽﾞｷ ｺｳ</t>
  </si>
  <si>
    <t>15.26*</t>
  </si>
  <si>
    <t>千葉 遥斗</t>
  </si>
  <si>
    <t>ﾁﾊﾞ ﾊﾙﾄ</t>
  </si>
  <si>
    <t>15.31*</t>
  </si>
  <si>
    <t>15.67*</t>
  </si>
  <si>
    <t>16.27*</t>
  </si>
  <si>
    <t>16.53*</t>
  </si>
  <si>
    <t>赤沼 結星</t>
  </si>
  <si>
    <t>ｱｶﾇﾏ ﾕｳｾｲ</t>
  </si>
  <si>
    <t>14.73*</t>
  </si>
  <si>
    <t>+0.3*</t>
  </si>
  <si>
    <t>荒井 星七</t>
  </si>
  <si>
    <t>ｱﾗｲ ｾﾅ</t>
  </si>
  <si>
    <t>山崎 敬士朗</t>
  </si>
  <si>
    <t>ﾔﾏｻﾞｷ ｹｲｼﾛｳ</t>
  </si>
  <si>
    <t>15.41*</t>
  </si>
  <si>
    <t>池田 怜生</t>
  </si>
  <si>
    <t>ｲｹﾀﾞ ﾚｵﾝ</t>
  </si>
  <si>
    <t>15.71*</t>
  </si>
  <si>
    <t>布施 凛久</t>
  </si>
  <si>
    <t>ﾌｾ ﾘﾝｸ</t>
  </si>
  <si>
    <t>15.81*</t>
  </si>
  <si>
    <t>坂倉 歩</t>
  </si>
  <si>
    <t>ｻｶｸﾗ ｱﾕﾑ</t>
  </si>
  <si>
    <t>15.88*</t>
  </si>
  <si>
    <t>14.64*</t>
  </si>
  <si>
    <t>14.70*</t>
  </si>
  <si>
    <t>角谷 優太</t>
  </si>
  <si>
    <t>ｶｸﾔ ﾕｳﾀ</t>
  </si>
  <si>
    <t>14.98*</t>
  </si>
  <si>
    <t>門路 悠杜</t>
  </si>
  <si>
    <t>ﾓﾝｼﾞ ﾕｳﾄ</t>
  </si>
  <si>
    <t>14.99*</t>
  </si>
  <si>
    <t>鎌田 渉平</t>
  </si>
  <si>
    <t>ｶﾏﾀﾞ ｼｮｳﾍｲ</t>
  </si>
  <si>
    <t>鈴木 蓮</t>
  </si>
  <si>
    <t>ｽｽﾞｷ ﾚﾝ</t>
  </si>
  <si>
    <t>15.15*</t>
  </si>
  <si>
    <t>瀬賀 笙之介</t>
  </si>
  <si>
    <t>ｾｶﾞ ｼｮｳﾉｽｹ</t>
  </si>
  <si>
    <t>15.30*</t>
  </si>
  <si>
    <t>高瀬 功大</t>
  </si>
  <si>
    <t>ﾀｶｾ ｺｳﾀﾞｲ</t>
  </si>
  <si>
    <t>15.55*</t>
  </si>
  <si>
    <t>上杉 柊太</t>
  </si>
  <si>
    <t>ｳｴｽｷﾞ ｼｭｳﾀ</t>
  </si>
  <si>
    <t>13.58*</t>
  </si>
  <si>
    <t>-1.7*</t>
  </si>
  <si>
    <t>ｽｽﾞｷ ｱｵﾄ</t>
  </si>
  <si>
    <t>13.93*</t>
  </si>
  <si>
    <t>14.13*</t>
  </si>
  <si>
    <t>西口 陽樹</t>
  </si>
  <si>
    <t>ﾆｼｸﾞﾁ ﾊﾙｷ</t>
  </si>
  <si>
    <t>14.15*</t>
  </si>
  <si>
    <t>松村 隼作</t>
  </si>
  <si>
    <t>ﾏﾂﾑﾗ ｼｭﾝｻｸ</t>
  </si>
  <si>
    <t>14.16*</t>
  </si>
  <si>
    <t>宮本 朔太郎</t>
  </si>
  <si>
    <t>ﾐﾔﾓﾄ ｻｸﾀﾛｳ</t>
  </si>
  <si>
    <t>14.58*</t>
  </si>
  <si>
    <t>駒畠 夕大</t>
  </si>
  <si>
    <t>ｺﾏﾊﾀ ﾕｳﾀﾞｲ</t>
  </si>
  <si>
    <t>樋口 稜介</t>
  </si>
  <si>
    <t>ﾋｸﾞﾁ ﾘｮｳｽｹ</t>
  </si>
  <si>
    <t>14.71*</t>
  </si>
  <si>
    <t>菅原 夏芽</t>
  </si>
  <si>
    <t>ｽｶﾞﾜﾗ ﾅﾂﾒ</t>
  </si>
  <si>
    <t>17.58*</t>
  </si>
  <si>
    <t>掛橋 凜栞</t>
  </si>
  <si>
    <t>ｶｹﾊｼ ﾘﾝｶ</t>
  </si>
  <si>
    <t>19.15*</t>
  </si>
  <si>
    <t>柳瀬 紗菜</t>
  </si>
  <si>
    <t>ﾔﾅｾ ｻﾅ</t>
  </si>
  <si>
    <t>20.66*</t>
  </si>
  <si>
    <t>堀江 景</t>
  </si>
  <si>
    <t>ﾎﾘｴ ｹｲ</t>
  </si>
  <si>
    <t>21.31*</t>
  </si>
  <si>
    <t>大野 夏稟</t>
  </si>
  <si>
    <t>ｵｵﾉ ｶﾘﾝ</t>
  </si>
  <si>
    <t>21.42*</t>
  </si>
  <si>
    <t>遠山 えま</t>
  </si>
  <si>
    <t>ﾄｵﾔﾏ ｴﾏ</t>
  </si>
  <si>
    <t>21.53*</t>
  </si>
  <si>
    <t>富沢 心華</t>
  </si>
  <si>
    <t>ﾄﾐｻﾜ ｺﾉｶ</t>
  </si>
  <si>
    <t>23.76*</t>
  </si>
  <si>
    <t>18.14*</t>
  </si>
  <si>
    <t>+0.5*</t>
  </si>
  <si>
    <t>18.33*</t>
  </si>
  <si>
    <t>18.77*</t>
  </si>
  <si>
    <t>高嶋 桃花</t>
  </si>
  <si>
    <t>ﾀｶｼﾏ ﾓﾓｶ</t>
  </si>
  <si>
    <t>木下 るこ</t>
  </si>
  <si>
    <t>ｷﾉｼﾀ ﾙｺ</t>
  </si>
  <si>
    <t>19.10*</t>
  </si>
  <si>
    <t>荒井 心花</t>
  </si>
  <si>
    <t>ｱﾗｲ ｺｺﾅ</t>
  </si>
  <si>
    <t>19.52*</t>
  </si>
  <si>
    <t>19.60*</t>
  </si>
  <si>
    <t>谷﨑 心映</t>
  </si>
  <si>
    <t>ﾀﾆｻﾞｷ ｺｺﾊ</t>
  </si>
  <si>
    <t>16.23*</t>
  </si>
  <si>
    <t>-0.4*</t>
  </si>
  <si>
    <t>臼井 陽茉梨</t>
  </si>
  <si>
    <t>ｳｽｲ ﾋﾏﾘ</t>
  </si>
  <si>
    <t>16.68*</t>
  </si>
  <si>
    <t>17.60*</t>
  </si>
  <si>
    <t>佐藤 胡桃</t>
  </si>
  <si>
    <t>ｻﾄｳ ｸﾙﾐ</t>
  </si>
  <si>
    <t>18.31*</t>
  </si>
  <si>
    <t>18.51*</t>
  </si>
  <si>
    <t>石垣 仁花</t>
  </si>
  <si>
    <t>ｲｼｶﾞｷ ﾆｶ</t>
  </si>
  <si>
    <t>18.75*</t>
  </si>
  <si>
    <t>19.86*</t>
  </si>
  <si>
    <t>武田 菜々子</t>
  </si>
  <si>
    <t>ﾀｹﾀﾞ ﾅﾅｺ</t>
  </si>
  <si>
    <t>15.69*</t>
  </si>
  <si>
    <t>16.98*</t>
  </si>
  <si>
    <t>古川 鈴</t>
  </si>
  <si>
    <t>ﾌﾙｶﾜ ｽｽﾞ</t>
  </si>
  <si>
    <t>17.69*</t>
  </si>
  <si>
    <t>佐々木 映凪</t>
  </si>
  <si>
    <t>ｻｻｷ ｴﾅ</t>
  </si>
  <si>
    <t>17.94*</t>
  </si>
  <si>
    <t>18.40*</t>
  </si>
  <si>
    <t>川村 乃々葉</t>
  </si>
  <si>
    <t>ｶﾜﾑﾗ ﾉﾉﾊ</t>
  </si>
  <si>
    <t>18.60*</t>
  </si>
  <si>
    <t>本山 桜花</t>
  </si>
  <si>
    <t>ﾓﾄﾔﾏ ﾓﾓｶ</t>
  </si>
  <si>
    <t>20.34*</t>
  </si>
  <si>
    <t>佐藤 純怜</t>
  </si>
  <si>
    <t>ｻﾄｳ ｽﾐﾚ</t>
  </si>
  <si>
    <t>14.92*</t>
  </si>
  <si>
    <t>山中 梨生</t>
  </si>
  <si>
    <t>ﾔﾏﾅｶ ﾘｵ</t>
  </si>
  <si>
    <t>14.96*</t>
  </si>
  <si>
    <t>鈴木 旭</t>
  </si>
  <si>
    <t>ｽｽﾞｷ ｱｻﾋ</t>
  </si>
  <si>
    <t>16.04*</t>
  </si>
  <si>
    <t>花田 静奈</t>
  </si>
  <si>
    <t>ﾊﾅﾀﾞ ｼｽﾞﾅ</t>
  </si>
  <si>
    <t>16.30*</t>
  </si>
  <si>
    <t>三田村 芽依</t>
  </si>
  <si>
    <t>ﾐﾀﾑﾗ ﾒｲ</t>
  </si>
  <si>
    <t>16.32*</t>
  </si>
  <si>
    <t>17.73*</t>
  </si>
  <si>
    <t>吉田 夏望</t>
  </si>
  <si>
    <t>ﾖｼﾀﾞ ﾅﾂﾐ</t>
  </si>
  <si>
    <t>13.73*</t>
  </si>
  <si>
    <t>酒井 夢珠</t>
  </si>
  <si>
    <t>ｻｶｲ ﾕｽﾞ</t>
  </si>
  <si>
    <t>13.83*</t>
  </si>
  <si>
    <t>齋藤 羽空</t>
  </si>
  <si>
    <t>ｻｲﾄｳ ｳﾗ</t>
  </si>
  <si>
    <t>13.90*</t>
  </si>
  <si>
    <t>田中 なつ</t>
  </si>
  <si>
    <t>ﾀﾅｶ ﾅﾂ</t>
  </si>
  <si>
    <t>14.56*</t>
  </si>
  <si>
    <t>西尾 芽依</t>
  </si>
  <si>
    <t>ﾆｼｵ ﾒｲ</t>
  </si>
  <si>
    <t>14.74*</t>
  </si>
  <si>
    <t>15.25*</t>
  </si>
  <si>
    <t>川村 葵咲日</t>
  </si>
  <si>
    <t>ｶﾜﾑﾗ ｱｻﾋ</t>
  </si>
  <si>
    <t>菅原 楓花</t>
  </si>
  <si>
    <t>ｽｶﾞﾜﾗ ﾌｳｶ</t>
  </si>
  <si>
    <t>15.59*</t>
  </si>
  <si>
    <t>藤田 愛理</t>
  </si>
  <si>
    <t>ﾌｼﾞﾀ ｱｲﾘ</t>
  </si>
  <si>
    <t>15.35*</t>
  </si>
  <si>
    <t>-1.0*</t>
  </si>
  <si>
    <t>大野 愛未</t>
  </si>
  <si>
    <t>ｵｵﾉ ﾏﾅﾐ</t>
  </si>
  <si>
    <t>小樽西陵中</t>
  </si>
  <si>
    <t>15.47*</t>
  </si>
  <si>
    <t>吉田 ちな実</t>
  </si>
  <si>
    <t>ﾖｼﾀﾞ ﾁﾅﾐ</t>
  </si>
  <si>
    <t>大地 晴</t>
  </si>
  <si>
    <t>ｵｵﾁ ﾊﾙ</t>
  </si>
  <si>
    <t>16.09*</t>
  </si>
  <si>
    <t>今堀 百恵</t>
  </si>
  <si>
    <t>ｲﾏﾎﾘ ﾓﾓｴ</t>
  </si>
  <si>
    <t>16.20*</t>
  </si>
  <si>
    <t>山岸 夏蓮</t>
  </si>
  <si>
    <t>ﾔﾏｷﾞｼ ｶﾚﾝ</t>
  </si>
  <si>
    <t>倶知安中</t>
  </si>
  <si>
    <t>16.69*</t>
  </si>
  <si>
    <t>岩口 翼咲</t>
  </si>
  <si>
    <t>ｲﾜｸﾞﾁ ﾂﾊﾞｻ</t>
  </si>
  <si>
    <t>14.50*</t>
  </si>
  <si>
    <t>+0.7*</t>
  </si>
  <si>
    <t>吉田 美織</t>
  </si>
  <si>
    <t>ﾖｼﾀﾞ ﾐｵﾘ</t>
  </si>
  <si>
    <t>14.62*</t>
  </si>
  <si>
    <t>平山 公子</t>
  </si>
  <si>
    <t>ﾋﾗﾔﾏ ｷﾐｺ</t>
  </si>
  <si>
    <t>15.16*</t>
  </si>
  <si>
    <t>島 このは</t>
  </si>
  <si>
    <t>ｼﾏ ｺﾉﾊ</t>
  </si>
  <si>
    <t>久保田 夢夏</t>
  </si>
  <si>
    <t>ｸﾎﾞﾀ ﾕﾒｶ</t>
  </si>
  <si>
    <t>15.56*</t>
  </si>
  <si>
    <t>佐藤 結羅</t>
  </si>
  <si>
    <t>ｻﾄｳ ﾕﾗ</t>
  </si>
  <si>
    <t>15.84*</t>
  </si>
  <si>
    <t>赤沼 ひいの</t>
  </si>
  <si>
    <t>ｱｶﾇﾏ ﾋｲﾉ</t>
  </si>
  <si>
    <t>池田 苺生</t>
  </si>
  <si>
    <t>ｲｹﾀﾞ ﾒｲ</t>
  </si>
  <si>
    <t>13.51*</t>
  </si>
  <si>
    <t>赤坂 莉緒</t>
  </si>
  <si>
    <t>ｱｶｻｶ ﾘｵ</t>
  </si>
  <si>
    <t>13.60*</t>
  </si>
  <si>
    <t>横田 颯</t>
  </si>
  <si>
    <t>ﾖｺﾀ ｿｳ</t>
  </si>
  <si>
    <t>13.75*</t>
  </si>
  <si>
    <t>山下 亜依里</t>
  </si>
  <si>
    <t>ﾔﾏｼﾀ ｱｲﾘ</t>
  </si>
  <si>
    <t>蘭越中</t>
  </si>
  <si>
    <t>14.39*</t>
  </si>
  <si>
    <t>佐藤 愛香</t>
  </si>
  <si>
    <t>ｻﾄｳ ﾏﾅｶ</t>
  </si>
  <si>
    <t>14.49*</t>
  </si>
  <si>
    <t>吉田 葵</t>
  </si>
  <si>
    <t>ﾖｼﾀﾞ ｱｵｲ</t>
  </si>
  <si>
    <t>土田 小茉智</t>
  </si>
  <si>
    <t>ﾂﾁﾀﾞ ｺﾏﾁ</t>
  </si>
  <si>
    <t>15.87*</t>
  </si>
  <si>
    <t>宮原 希結</t>
  </si>
  <si>
    <t>ﾐﾔﾊﾗ ｷｲ</t>
  </si>
  <si>
    <t>共和中</t>
  </si>
  <si>
    <t>13.87*</t>
  </si>
  <si>
    <t>小笠原 あやな</t>
  </si>
  <si>
    <t>ｵｶﾞｻﾜﾗ ｱﾔﾅ</t>
  </si>
  <si>
    <t>14.25*</t>
  </si>
  <si>
    <t>石川 栞奈</t>
  </si>
  <si>
    <t>ｲｼｶﾜ ｶﾝﾅ</t>
  </si>
  <si>
    <t>室蘭桜蘭中</t>
  </si>
  <si>
    <t>14.41*</t>
  </si>
  <si>
    <t>笈田 紗衣</t>
  </si>
  <si>
    <t>ｵｲﾀ ｻｴ</t>
  </si>
  <si>
    <t>14.79*</t>
  </si>
  <si>
    <t>鈴木 莉央</t>
  </si>
  <si>
    <t>ｽｽﾞｷ ﾘｵ</t>
  </si>
  <si>
    <t>15.04*</t>
  </si>
  <si>
    <t>古川 芽育</t>
  </si>
  <si>
    <t>ﾌﾙｶﾜ ﾒｲ</t>
  </si>
  <si>
    <t>15.28*</t>
  </si>
  <si>
    <t>藤田 あかね</t>
  </si>
  <si>
    <t>ﾌｼﾞﾀ ｱｶﾈ</t>
  </si>
  <si>
    <t>森下 ﾚｲﾗ</t>
  </si>
  <si>
    <t>ﾓﾘｼﾀ ﾚｲﾗ</t>
  </si>
  <si>
    <t>13.57*</t>
  </si>
  <si>
    <t>+0.1*</t>
  </si>
  <si>
    <t>中内 葵彩</t>
  </si>
  <si>
    <t>ﾅｶｳﾁ ｷｲ</t>
  </si>
  <si>
    <t>13.76*</t>
  </si>
  <si>
    <t>河地 みはるｵﾘﾋﾞｱ</t>
  </si>
  <si>
    <t>ｶﾜﾁ ﾐﾊﾙｵﾘﾋﾞｱ</t>
  </si>
  <si>
    <t>13.84*</t>
  </si>
  <si>
    <t>荒又 梨乃</t>
  </si>
  <si>
    <t>ｱﾗﾏﾀ ﾘﾉ</t>
  </si>
  <si>
    <t>14.04*</t>
  </si>
  <si>
    <t>藤塚 琉月</t>
  </si>
  <si>
    <t>ﾌｼﾞﾂｶ ﾙﾅ</t>
  </si>
  <si>
    <t>14.87*</t>
  </si>
  <si>
    <t>石川 いちか</t>
  </si>
  <si>
    <t>ｲｼｶﾜ ｲﾁｶ</t>
  </si>
  <si>
    <t>15.40*</t>
  </si>
  <si>
    <t>吉田 柚希</t>
  </si>
  <si>
    <t>ﾖｼﾀﾞ ﾕﾂﾞｷ</t>
  </si>
  <si>
    <t>本間 優来</t>
  </si>
  <si>
    <t>ﾎﾝﾏ ﾕｳﾗ</t>
  </si>
  <si>
    <t>小林 ゆめ</t>
  </si>
  <si>
    <t>ｺﾊﾞﾔｼ ﾕﾒ</t>
  </si>
  <si>
    <t>赤井川中</t>
  </si>
  <si>
    <t>14.94*</t>
  </si>
  <si>
    <t>瀨戸 紬</t>
  </si>
  <si>
    <t>ｾﾄ ﾂﾑｷﾞ</t>
  </si>
  <si>
    <t>本間 千景</t>
  </si>
  <si>
    <t>ﾎﾝﾏ ﾁﾋﾛ</t>
  </si>
  <si>
    <t>宇野 美月</t>
  </si>
  <si>
    <t>ｳﾉ ﾐﾂﾞｷ</t>
  </si>
  <si>
    <t>小笠原 華誇</t>
  </si>
  <si>
    <t>ｵｶﾞｻﾜﾗ ｶﾎ</t>
  </si>
  <si>
    <t>札幌静修高</t>
  </si>
  <si>
    <t>17.95*</t>
  </si>
  <si>
    <t>平山 文子</t>
  </si>
  <si>
    <t>ﾋﾗﾔﾏ ﾌﾐｺ</t>
  </si>
  <si>
    <t>13.13*</t>
  </si>
  <si>
    <t>藤井 彩花</t>
  </si>
  <si>
    <t>ﾌｼﾞｲ ｱﾔｶ</t>
  </si>
  <si>
    <t>13.44*</t>
  </si>
  <si>
    <t>松本 香夏</t>
  </si>
  <si>
    <t>ﾏﾂﾓﾄ ｺﾅﾂ</t>
  </si>
  <si>
    <t>千鳥 綾香</t>
  </si>
  <si>
    <t>ﾁﾄﾞﾘ ｱﾔｶ</t>
  </si>
  <si>
    <t>北海道ﾏｽﾀｰｽﾞ</t>
  </si>
  <si>
    <t>13.77*</t>
  </si>
  <si>
    <t>岩口 葵陽</t>
  </si>
  <si>
    <t>ｲﾜｸﾞﾁ ｱｵｲ</t>
  </si>
  <si>
    <t>14.01*</t>
  </si>
  <si>
    <t>道下 絢心</t>
  </si>
  <si>
    <t>ﾐﾁｼﾀ ｱﾔﾈ</t>
  </si>
  <si>
    <t>庄子 和花乃</t>
  </si>
  <si>
    <t>ｼｮｳｼﾞ ﾜｶﾉ</t>
  </si>
  <si>
    <t>14.91*</t>
  </si>
  <si>
    <t>貝島 優羽</t>
  </si>
  <si>
    <t>ｶｲｼﾏ ﾕｳﾊ</t>
  </si>
  <si>
    <t>倶知安高</t>
  </si>
  <si>
    <t>笠原 蒼汰</t>
  </si>
  <si>
    <t>ｶｻﾊﾗ ｿｳﾀ</t>
  </si>
  <si>
    <t>13.99*</t>
  </si>
  <si>
    <t>片石 那由多</t>
  </si>
  <si>
    <t>ｶﾀｲｼ ﾅﾕﾀ</t>
  </si>
  <si>
    <t>14.07*</t>
  </si>
  <si>
    <t>高橋 映多</t>
  </si>
  <si>
    <t>ﾀｶﾊｼ ｴｲﾀ</t>
  </si>
  <si>
    <t>14.20*</t>
  </si>
  <si>
    <t>日登 遼太</t>
  </si>
  <si>
    <t>ﾆｯﾄ ﾘｮｳﾀ</t>
  </si>
  <si>
    <t>14.30*</t>
  </si>
  <si>
    <t>滋野 煌士</t>
  </si>
  <si>
    <t>ｼｹﾞﾉ ｺｳﾄ</t>
  </si>
  <si>
    <t>14.52*</t>
  </si>
  <si>
    <t>中島 大翔</t>
  </si>
  <si>
    <t>ﾅｶｼﾞﾏ ﾋﾛﾄ</t>
  </si>
  <si>
    <t>14.60*</t>
  </si>
  <si>
    <t>田中 心平</t>
  </si>
  <si>
    <t>ﾀﾅｶ ｼﾝﾍﾟｲ</t>
  </si>
  <si>
    <t>12.44*</t>
  </si>
  <si>
    <t>伊藤 晴翔</t>
  </si>
  <si>
    <t>ｲﾄｳ ﾊﾙﾄ</t>
  </si>
  <si>
    <t>12.71*</t>
  </si>
  <si>
    <t>森田 亘</t>
  </si>
  <si>
    <t>ﾓﾘﾀ ﾜﾀﾙ</t>
  </si>
  <si>
    <t>12.74*</t>
  </si>
  <si>
    <t>中田 陽太</t>
  </si>
  <si>
    <t>ﾅｶﾀ ﾖｳﾀ</t>
  </si>
  <si>
    <t>13.28*</t>
  </si>
  <si>
    <t>篠原 一颯</t>
  </si>
  <si>
    <t>ｼﾉﾊﾗ ｲﾌﾞｷ</t>
  </si>
  <si>
    <t>佐々木 太陽</t>
  </si>
  <si>
    <t>ｻｻｷ ﾀｲﾖｳ</t>
  </si>
  <si>
    <t>13.63*</t>
  </si>
  <si>
    <t>井戸端 悠真</t>
  </si>
  <si>
    <t>ｲﾄﾞﾊﾞﾀ ﾕｳﾏ</t>
  </si>
  <si>
    <t>14.61*</t>
  </si>
  <si>
    <t>渡辺 悌愛</t>
  </si>
  <si>
    <t>ﾜﾀﾅﾍﾞ ﾀﾞｲｱ</t>
  </si>
  <si>
    <t>14.72*</t>
  </si>
  <si>
    <t>木田 昊之介</t>
  </si>
  <si>
    <t>ｷﾀﾞ ｺｳﾉｽｹ</t>
  </si>
  <si>
    <t>-0.7*</t>
  </si>
  <si>
    <t>白浜 壱琉</t>
  </si>
  <si>
    <t>ｼﾗﾊﾏ ｲﾁﾙ</t>
  </si>
  <si>
    <t>13.07*</t>
  </si>
  <si>
    <t>山路 健太</t>
  </si>
  <si>
    <t>ﾔﾏｼﾞ ｹﾝﾀ</t>
  </si>
  <si>
    <t>13.10*</t>
  </si>
  <si>
    <t>髙橋 暖人</t>
  </si>
  <si>
    <t>ﾀｶﾊｼ ﾊﾙﾄ</t>
  </si>
  <si>
    <t>13.35*</t>
  </si>
  <si>
    <t>武川 瑛磨</t>
  </si>
  <si>
    <t>ﾀｹｶﾜ ｴｲﾏ</t>
  </si>
  <si>
    <t>13.36*</t>
  </si>
  <si>
    <t>千徳 奏詞</t>
  </si>
  <si>
    <t>ｾﾝﾄｸ ｿｳｼ</t>
  </si>
  <si>
    <t>13.52*</t>
  </si>
  <si>
    <t>播磨 哉人</t>
  </si>
  <si>
    <t>ﾊﾘﾏ ｶﾅﾄ</t>
  </si>
  <si>
    <t>横山 春輝</t>
  </si>
  <si>
    <t>ﾖｺﾔﾏ ﾊﾙｷ</t>
  </si>
  <si>
    <t>藤井 俐武</t>
  </si>
  <si>
    <t>ﾌｼﾞｲ ﾘﾑ</t>
  </si>
  <si>
    <t>12.17*</t>
  </si>
  <si>
    <t>山川 環那</t>
  </si>
  <si>
    <t>ﾔﾏｶﾜ ｶﾝﾅ</t>
  </si>
  <si>
    <t>12.24*</t>
  </si>
  <si>
    <t>浅野 珀久</t>
  </si>
  <si>
    <t>ｱｻﾉ ﾊｸ</t>
  </si>
  <si>
    <t>12.39*</t>
  </si>
  <si>
    <t>間所 敬太</t>
  </si>
  <si>
    <t>ﾏﾄﾞｺﾛ ｹｲﾀ</t>
  </si>
  <si>
    <t>12.48*</t>
  </si>
  <si>
    <t>佐々木 勇仁</t>
  </si>
  <si>
    <t>ｻｻｷ ﾕｳﾄ</t>
  </si>
  <si>
    <t>12.73*</t>
  </si>
  <si>
    <t>長谷川 陽向</t>
  </si>
  <si>
    <t>ﾊｾｶﾞﾜ ﾋﾅﾀ</t>
  </si>
  <si>
    <t>12.93*</t>
  </si>
  <si>
    <t>安野 義聖蘭</t>
  </si>
  <si>
    <t>ﾔｽﾉ ｷﾞｾﾗ</t>
  </si>
  <si>
    <t>留寿都中</t>
  </si>
  <si>
    <t>12.96*</t>
  </si>
  <si>
    <t>大塚 信</t>
  </si>
  <si>
    <t>ｵｵﾂｶ ｼﾝ</t>
  </si>
  <si>
    <t>13.24*</t>
  </si>
  <si>
    <t>齋藤 隆人</t>
  </si>
  <si>
    <t>ｻｲﾄｳ ﾀｶﾄ</t>
  </si>
  <si>
    <t>11.65*</t>
  </si>
  <si>
    <t>小澤 琉聖</t>
  </si>
  <si>
    <t>ｵｻﾞﾜ ﾘｭｳｾｲ</t>
  </si>
  <si>
    <t>12.08*</t>
  </si>
  <si>
    <t>加藤 裕真</t>
  </si>
  <si>
    <t>ｶﾄｳ ﾕｳﾏ</t>
  </si>
  <si>
    <t>12.91*</t>
  </si>
  <si>
    <t>田岡 悠大</t>
  </si>
  <si>
    <t>ﾀｵｶ ﾕｳﾀﾞｲ</t>
  </si>
  <si>
    <t>13.08*</t>
  </si>
  <si>
    <t>川田 惺己</t>
  </si>
  <si>
    <t>ｶﾜﾀﾞ ｾｵ</t>
  </si>
  <si>
    <t>13.18*</t>
  </si>
  <si>
    <t>下宿 皆人</t>
  </si>
  <si>
    <t>ｼﾓｼﾞｭｸ ｶｲﾄ</t>
  </si>
  <si>
    <t>村岡 稜太</t>
  </si>
  <si>
    <t>ﾑﾗｵｶ ﾘｮｳﾀ</t>
  </si>
  <si>
    <t>11.36*</t>
  </si>
  <si>
    <t>菅原 柊</t>
  </si>
  <si>
    <t>ｽｶﾞﾜﾗ ｼｭｳ</t>
  </si>
  <si>
    <t>11.81*</t>
  </si>
  <si>
    <t>須藤 蓮</t>
  </si>
  <si>
    <t>ｽﾄﾞｳ ﾚﾝ</t>
  </si>
  <si>
    <t>11.82*</t>
  </si>
  <si>
    <t>西尾 朝陽</t>
  </si>
  <si>
    <t>ﾆｼｵ ｱｻﾋ</t>
  </si>
  <si>
    <t>11.99*</t>
  </si>
  <si>
    <t>千葉 蓮絆</t>
  </si>
  <si>
    <t>ﾁﾊﾞ ﾊｽﾞｷ</t>
  </si>
  <si>
    <t>北野 匠真</t>
  </si>
  <si>
    <t>ｷﾀﾉ ﾀｸﾏ</t>
  </si>
  <si>
    <t>12.55*</t>
  </si>
  <si>
    <t>川合 一生</t>
  </si>
  <si>
    <t>ｶﾜｱｲ ｲｯｾｲ</t>
  </si>
  <si>
    <t>田村 彰隼</t>
  </si>
  <si>
    <t>ﾀﾑﾗ ｱﾔﾄ</t>
  </si>
  <si>
    <t>13.41*</t>
  </si>
  <si>
    <t>脇坂 冠杜</t>
  </si>
  <si>
    <t>ﾜｷｻｶ ｶﾝﾄ</t>
  </si>
  <si>
    <t>北海道栄</t>
  </si>
  <si>
    <t>11.68*</t>
  </si>
  <si>
    <t>堀田 侑希</t>
  </si>
  <si>
    <t>ﾎｯﾀ ﾕｳｷ</t>
  </si>
  <si>
    <t>12.18*</t>
  </si>
  <si>
    <t>福井 達文</t>
  </si>
  <si>
    <t>ﾌｸｲ ﾀﾂﾌﾐ</t>
  </si>
  <si>
    <t>12.38*</t>
  </si>
  <si>
    <t>半田 祐晴</t>
  </si>
  <si>
    <t>ﾊﾝﾀ ﾁﾊﾙ</t>
  </si>
  <si>
    <t>12.60*</t>
  </si>
  <si>
    <t>佐藤 晴琉</t>
  </si>
  <si>
    <t>ｻﾄｳ ﾊﾙ</t>
  </si>
  <si>
    <t>13.20*</t>
  </si>
  <si>
    <t>土屋 里來</t>
  </si>
  <si>
    <t>ﾂﾁﾔ ﾘｸ</t>
  </si>
  <si>
    <t>13.33*</t>
  </si>
  <si>
    <t>木下 祐吏</t>
  </si>
  <si>
    <t>ｷﾉｼﾀ ﾕｳﾘ</t>
  </si>
  <si>
    <t>13.78*</t>
  </si>
  <si>
    <t>加藤 優翔</t>
  </si>
  <si>
    <t>ｶﾄｳ ﾕｳﾄ</t>
  </si>
  <si>
    <t>中村 友亮</t>
  </si>
  <si>
    <t>ﾅｶﾑﾗ ﾕｳｽｹ</t>
  </si>
  <si>
    <t>ﾆｾｺ国際高</t>
  </si>
  <si>
    <t>11.73*</t>
  </si>
  <si>
    <t>三浦 爽</t>
  </si>
  <si>
    <t>ﾐｳﾗ ｿｳ</t>
  </si>
  <si>
    <t>11.87*</t>
  </si>
  <si>
    <t>12.34*</t>
  </si>
  <si>
    <t>東海林 祐汰</t>
  </si>
  <si>
    <t>ｼｮｳｼﾞ ﾕｳﾀ</t>
  </si>
  <si>
    <t>工藤 武蔵</t>
  </si>
  <si>
    <t>ｸﾄﾞｳ ﾑｻｼ</t>
  </si>
  <si>
    <t>札幌平岡高校</t>
  </si>
  <si>
    <t>12.49*</t>
  </si>
  <si>
    <t>竹内 颯</t>
  </si>
  <si>
    <t>ﾀｹｳﾁ ｶｹﾙ</t>
  </si>
  <si>
    <t>12.50*</t>
  </si>
  <si>
    <t>村井 友</t>
  </si>
  <si>
    <t>ﾑﾗｲ ﾄﾓ</t>
  </si>
  <si>
    <t>11.14*</t>
  </si>
  <si>
    <t>宮本 陽太</t>
  </si>
  <si>
    <t>ﾐﾔﾓﾄ ﾖｳﾀ</t>
  </si>
  <si>
    <t>11.37*</t>
  </si>
  <si>
    <t>11.60*</t>
  </si>
  <si>
    <t>坂内 真</t>
  </si>
  <si>
    <t>ｻｶｳﾁ ｼﾝ</t>
  </si>
  <si>
    <t>11.77*</t>
  </si>
  <si>
    <t>小野 佑真</t>
  </si>
  <si>
    <t>ｵﾉ ﾕｳｼﾝ</t>
  </si>
  <si>
    <t>11.80*</t>
  </si>
  <si>
    <t>石井 颯来</t>
  </si>
  <si>
    <t>ｲｼｲ ｿﾗ</t>
  </si>
  <si>
    <t>11.90*</t>
  </si>
  <si>
    <t>今井 陽翔</t>
  </si>
  <si>
    <t>ｲﾏｲ ﾊﾙﾄ</t>
  </si>
  <si>
    <t>笠原 晃雅</t>
  </si>
  <si>
    <t>ｶｻﾊﾗ ｺｳｶﾞ</t>
  </si>
  <si>
    <t>11.91*</t>
  </si>
  <si>
    <t>髙橋 純生</t>
  </si>
  <si>
    <t>ﾀｶﾊｼ ｱﾂｷ</t>
  </si>
  <si>
    <t>11.71*</t>
  </si>
  <si>
    <t>奥山 怜</t>
  </si>
  <si>
    <t>ｵｸﾔﾏ ﾚﾝ</t>
  </si>
  <si>
    <t>11.97*</t>
  </si>
  <si>
    <t>上葛 友聖</t>
  </si>
  <si>
    <t>ｶﾐｸｽﾞ ﾕｳｾｲ</t>
  </si>
  <si>
    <t>12.05*</t>
  </si>
  <si>
    <t>永井 楓真</t>
  </si>
  <si>
    <t>ﾅｶﾞｲ ﾌｳﾏ</t>
  </si>
  <si>
    <t>12.45*</t>
  </si>
  <si>
    <t>平内 春翠</t>
  </si>
  <si>
    <t>ﾋﾗｳﾁ ｼｭﾝｽｲ</t>
  </si>
  <si>
    <t>12.57*</t>
  </si>
  <si>
    <t>加治 緋色</t>
  </si>
  <si>
    <t>ｶｼﾞ ﾋｲﾛ</t>
  </si>
  <si>
    <t>小樽未来創造高</t>
  </si>
  <si>
    <t>13.19*</t>
  </si>
  <si>
    <t>岡本 聖</t>
  </si>
  <si>
    <t>ｵｶﾓﾄ ｺｳｷ</t>
  </si>
  <si>
    <t>髙橋 央</t>
  </si>
  <si>
    <t>11.72*</t>
  </si>
  <si>
    <t>山田 航太郎</t>
  </si>
  <si>
    <t>ﾔﾏﾀﾞ ｺｳﾀﾛｳ</t>
  </si>
  <si>
    <t>11.74*</t>
  </si>
  <si>
    <t>長石 大知</t>
  </si>
  <si>
    <t>ﾅｶﾞｲｼ ﾀﾞｲﾁ</t>
  </si>
  <si>
    <t>11.78*</t>
  </si>
  <si>
    <t>大橋 檜生</t>
  </si>
  <si>
    <t>ｵｵﾊｼ ﾋﾉｷ</t>
  </si>
  <si>
    <t>小笠原 樹</t>
  </si>
  <si>
    <t>ｵｶﾞｻﾜﾗ ｲﾂｷ</t>
  </si>
  <si>
    <t>11.88*</t>
  </si>
  <si>
    <t>若林 侑希</t>
  </si>
  <si>
    <t>ﾜｶﾊﾞﾔｼ ｱﾂｷ</t>
  </si>
  <si>
    <t>12.23*</t>
  </si>
  <si>
    <t>久保 翔夢</t>
  </si>
  <si>
    <t>ｸﾎﾞ ｼｮｳﾏ</t>
  </si>
  <si>
    <t>12.77*</t>
  </si>
  <si>
    <t>山田 烈士</t>
  </si>
  <si>
    <t>ﾔﾏﾀﾞ ｱｷﾋﾄ</t>
  </si>
  <si>
    <t>11.18*</t>
  </si>
  <si>
    <t>中村 蒼汰朗</t>
  </si>
  <si>
    <t>ﾅｶﾑﾗ ｿｳﾀﾛｳ</t>
  </si>
  <si>
    <t>11.41*</t>
  </si>
  <si>
    <t>植田 瑛斗</t>
  </si>
  <si>
    <t>ｳｴﾀﾞ ｴｲﾄ</t>
  </si>
  <si>
    <t>11.51*</t>
  </si>
  <si>
    <t>石井 宥</t>
  </si>
  <si>
    <t>ｲｼｲ ﾕｳ</t>
  </si>
  <si>
    <t>山口 大希</t>
  </si>
  <si>
    <t>ﾔﾏｸﾞﾁ ﾋﾛｷ</t>
  </si>
  <si>
    <t>11.61*</t>
  </si>
  <si>
    <t>相蘇 壮琉</t>
  </si>
  <si>
    <t>ｱｲｿ ﾀｹﾙ</t>
  </si>
  <si>
    <t>11.67*</t>
  </si>
  <si>
    <t>金沢 武琉</t>
  </si>
  <si>
    <t>ｶﾅｻﾞﾜ ﾀｹﾙ</t>
  </si>
  <si>
    <t>石塚 白眞</t>
  </si>
  <si>
    <t>ｲｼﾂﾞｶ ﾊｸﾏ</t>
  </si>
  <si>
    <t>垂柳 伸弦</t>
  </si>
  <si>
    <t>ﾀﾚﾔﾅｷﾞ ｼﾝｹﾞﾝ</t>
  </si>
  <si>
    <t>H3</t>
  </si>
  <si>
    <t>11.64*</t>
  </si>
  <si>
    <t>澤井 将吉</t>
  </si>
  <si>
    <t>ｻﾜｲ ｼｮｳｷﾁ</t>
  </si>
  <si>
    <t>市川 慧</t>
  </si>
  <si>
    <t>ｲﾁｶﾜ ｻﾄｼ</t>
  </si>
  <si>
    <t>11.79*</t>
  </si>
  <si>
    <t>白井 浬空</t>
  </si>
  <si>
    <t>ｼﾗｲ ﾘｸ</t>
  </si>
  <si>
    <t>11.83*</t>
  </si>
  <si>
    <t>伊藤 聖悟</t>
  </si>
  <si>
    <t>ｲﾄｳ ｼｮｳｺﾞ</t>
  </si>
  <si>
    <t>12.09*</t>
  </si>
  <si>
    <t>大橋 柊斗</t>
  </si>
  <si>
    <t>ｵｵﾊｼ ｼｭｳﾄ</t>
  </si>
  <si>
    <t>12.16*</t>
  </si>
  <si>
    <t>喜田 悠太</t>
  </si>
  <si>
    <t>ｷﾀ ﾕｳﾀ</t>
  </si>
  <si>
    <t>小樽商科大</t>
  </si>
  <si>
    <t>齋藤 実都瑠</t>
  </si>
  <si>
    <t>ｻｲﾄｳ ﾐﾂﾙ</t>
  </si>
  <si>
    <t>東海大学</t>
  </si>
  <si>
    <t>11.00*</t>
  </si>
  <si>
    <t>+0.8*</t>
  </si>
  <si>
    <t>藤森 玲音</t>
  </si>
  <si>
    <t>ﾌｼﾞﾓﾘ ﾚｵﾝ</t>
  </si>
  <si>
    <t>11.47*</t>
  </si>
  <si>
    <t>早乙女 悠太</t>
  </si>
  <si>
    <t>ｻｵﾄﾒ ﾕｳﾀ</t>
  </si>
  <si>
    <t>稲葉 想</t>
  </si>
  <si>
    <t>ｲﾅﾊﾞ ｿｳ</t>
  </si>
  <si>
    <t>12.14*</t>
  </si>
  <si>
    <t>木元 優汰</t>
  </si>
  <si>
    <t>ｷﾓﾄ ﾕｳﾀ</t>
  </si>
  <si>
    <t>10.99*</t>
  </si>
  <si>
    <t>佐々木 祐亮</t>
  </si>
  <si>
    <t>ｻｻｷ ﾕｳｽｹ</t>
  </si>
  <si>
    <t>11.09*</t>
  </si>
  <si>
    <t>船迫 新平</t>
  </si>
  <si>
    <t>ﾌﾅｻｺ ｼﾝﾍﾟｲ</t>
  </si>
  <si>
    <t>11.20*</t>
  </si>
  <si>
    <t>梶井 基成</t>
  </si>
  <si>
    <t>ｶｼﾞｲ ﾓﾄﾅﾘ</t>
  </si>
  <si>
    <t>11.23*</t>
  </si>
  <si>
    <t>紺谷 遥希</t>
  </si>
  <si>
    <t>ｺﾝﾔ ﾊﾙｷ</t>
  </si>
  <si>
    <t>東京陸協</t>
  </si>
  <si>
    <t>11.32*</t>
  </si>
  <si>
    <t>熱海 凜一郎</t>
  </si>
  <si>
    <t>ｱﾂﾐ ﾘﾝｲﾁﾛｳ</t>
  </si>
  <si>
    <t>11.40*</t>
  </si>
  <si>
    <t>荒谷 隼輔</t>
  </si>
  <si>
    <t>ｱﾗﾔ ｼｭﾝｽｹ</t>
  </si>
  <si>
    <t>11.94*</t>
  </si>
  <si>
    <t>坂本 一太</t>
  </si>
  <si>
    <t>ｻｶﾓﾄ ｲｯﾀ</t>
  </si>
  <si>
    <t>12.26*</t>
  </si>
  <si>
    <t>柴田 康暉</t>
  </si>
  <si>
    <t>ｼﾊﾞﾀ ｺｳｷ</t>
  </si>
  <si>
    <t>VELOCE</t>
  </si>
  <si>
    <t>横谷 政一</t>
  </si>
  <si>
    <t>ﾖｺﾔ ﾏｻﾋﾄ</t>
  </si>
  <si>
    <t>ﾌﾛｽﾄ札幌</t>
  </si>
  <si>
    <t>11.59*</t>
  </si>
  <si>
    <t>及川 智嵩</t>
  </si>
  <si>
    <t>ｵｲｶﾜ ﾄﾓﾀｶ</t>
  </si>
  <si>
    <t>道体ｱｽﾘｰﾄ</t>
  </si>
  <si>
    <t>佐々木 優弥</t>
  </si>
  <si>
    <t>ｻｻｷ ﾕｳﾔ</t>
  </si>
  <si>
    <t>加藤 純暉</t>
  </si>
  <si>
    <t>ｶﾄｳ ｱﾂｷ</t>
  </si>
  <si>
    <t>小樽後志陸協</t>
  </si>
  <si>
    <t>12.58*</t>
  </si>
  <si>
    <t>石井 陽太</t>
  </si>
  <si>
    <t>ｲｼｲ ﾖｳﾀ</t>
  </si>
  <si>
    <t>12.68*</t>
  </si>
  <si>
    <t>浅田 大輝</t>
  </si>
  <si>
    <t>ｱｻﾀﾞ ﾀﾞｲｷ</t>
  </si>
  <si>
    <t>12.84*</t>
  </si>
  <si>
    <t>15.77*</t>
  </si>
  <si>
    <t>16.92*</t>
  </si>
  <si>
    <t>19.03*</t>
  </si>
  <si>
    <t>19.24*</t>
  </si>
  <si>
    <t>19.33*</t>
  </si>
  <si>
    <t>14.75*</t>
  </si>
  <si>
    <t>-1.2*</t>
  </si>
  <si>
    <t>14.90*</t>
  </si>
  <si>
    <t>17.04*</t>
  </si>
  <si>
    <t>13.25*</t>
  </si>
  <si>
    <t>16.07*</t>
  </si>
  <si>
    <t>16.08*</t>
  </si>
  <si>
    <t>山内 莉奈</t>
  </si>
  <si>
    <t>ﾔﾏｳﾁ ﾘﾅ</t>
  </si>
  <si>
    <t>16.66*</t>
  </si>
  <si>
    <t>17.26*</t>
  </si>
  <si>
    <t>平塚 紀季</t>
  </si>
  <si>
    <t>ﾋﾗﾂｶ ｷｷ</t>
  </si>
  <si>
    <t>17.42*</t>
  </si>
  <si>
    <t>林 莉緒</t>
  </si>
  <si>
    <t>ﾊﾔｼ ﾘｵ</t>
  </si>
  <si>
    <t>18.29*</t>
  </si>
  <si>
    <t>鎌田 麻結里</t>
  </si>
  <si>
    <t>ｶﾏﾀ ﾏﾕﾘ</t>
  </si>
  <si>
    <t>七尾 樹</t>
  </si>
  <si>
    <t>ﾅﾅｵ ﾀﾂﾙ</t>
  </si>
  <si>
    <t>15.34*</t>
  </si>
  <si>
    <t>尾崎 汰一</t>
  </si>
  <si>
    <t>ｵｻﾞｷ ﾀｲﾁ</t>
  </si>
  <si>
    <t>19.57*</t>
  </si>
  <si>
    <t>14.84*</t>
  </si>
  <si>
    <t>橘 慧悟</t>
  </si>
  <si>
    <t>ﾀﾁﾊﾞﾅ ｹｲｺﾞ</t>
  </si>
  <si>
    <t>20.02*</t>
  </si>
  <si>
    <t>田中 充</t>
  </si>
  <si>
    <t>ﾀﾅｶ ﾐﾂﾙ</t>
  </si>
  <si>
    <t>16.56*</t>
  </si>
  <si>
    <t>石塚 啓斗</t>
  </si>
  <si>
    <t>ｲｼﾂﾞｶ ｹｲﾄ</t>
  </si>
  <si>
    <t>16.79*</t>
  </si>
  <si>
    <t>17.46*</t>
  </si>
  <si>
    <t>近藤 璃歩</t>
  </si>
  <si>
    <t>ｺﾝﾄﾞｳ ﾘﾄ</t>
  </si>
  <si>
    <t>18.34*</t>
  </si>
  <si>
    <t>21.94*</t>
  </si>
  <si>
    <t>22.14*</t>
  </si>
  <si>
    <t>佐々木 心</t>
  </si>
  <si>
    <t>ｻｻｷ ｼﾝ</t>
  </si>
  <si>
    <t>22.17*</t>
  </si>
  <si>
    <t>22.55*</t>
  </si>
  <si>
    <t>24.12*</t>
  </si>
  <si>
    <t>能登 たまき</t>
  </si>
  <si>
    <t>ﾉﾄ ﾀﾏｷ</t>
  </si>
  <si>
    <t>24.73*</t>
  </si>
  <si>
    <t>能登 ふく</t>
  </si>
  <si>
    <t>ﾉﾄ ﾌｸ</t>
  </si>
  <si>
    <t>20.77*</t>
  </si>
  <si>
    <t>21.15*</t>
  </si>
  <si>
    <t>21.22*</t>
  </si>
  <si>
    <t>佐々木 結望</t>
  </si>
  <si>
    <t>ｻｻｷ ﾕﾉ</t>
  </si>
  <si>
    <t>21.25*</t>
  </si>
  <si>
    <t>21.41*</t>
  </si>
  <si>
    <t>21.56*</t>
  </si>
  <si>
    <t>18.62*</t>
  </si>
  <si>
    <t>19.09*</t>
  </si>
  <si>
    <t>21.11*</t>
  </si>
  <si>
    <t>22.06*</t>
  </si>
  <si>
    <t>平? 篤人</t>
  </si>
  <si>
    <t>ﾋﾗﾏﾂ ｱﾂﾄ</t>
  </si>
  <si>
    <t>石橋 開道</t>
  </si>
  <si>
    <t>ｲｼﾊﾞｼ ｶｲﾄﾞｳ</t>
  </si>
  <si>
    <t>26.23*</t>
  </si>
  <si>
    <t>18.30*</t>
  </si>
  <si>
    <t>19.92*</t>
  </si>
  <si>
    <t>20.38*</t>
  </si>
  <si>
    <t>三好 玲空</t>
  </si>
  <si>
    <t>ﾐﾖｼ ﾚﾗ</t>
  </si>
  <si>
    <t>20.39*</t>
  </si>
  <si>
    <t>有田 諒祐</t>
  </si>
  <si>
    <t>ｱﾘﾀ ﾘｮｳｽｹ</t>
  </si>
  <si>
    <t>20.54*</t>
  </si>
  <si>
    <t>22.29*</t>
  </si>
  <si>
    <t>福森 壮一郎</t>
  </si>
  <si>
    <t>ﾌｸﾓﾘ ｿｳｲﾁﾛｳ</t>
  </si>
  <si>
    <t>-0.8*</t>
  </si>
  <si>
    <t>18.47*</t>
  </si>
  <si>
    <t>19.44*</t>
  </si>
  <si>
    <t>19.48*</t>
  </si>
  <si>
    <t>20.37*</t>
  </si>
  <si>
    <t>北條 篤大</t>
  </si>
  <si>
    <t>ﾎｳｼﾞｮｳ ｱﾂﾋﾛ</t>
  </si>
  <si>
    <t>17.85*</t>
  </si>
  <si>
    <t>18.69*</t>
  </si>
  <si>
    <t>18.89*</t>
  </si>
  <si>
    <t>阿部 顕心</t>
  </si>
  <si>
    <t>ｱﾍﾞ ｹﾝｼﾝ</t>
  </si>
  <si>
    <t>19.29*</t>
  </si>
  <si>
    <t>古川 蓮太郎</t>
  </si>
  <si>
    <t>ﾌﾙｶﾜ ﾚﾝﾀﾛｳ</t>
  </si>
  <si>
    <t>19.54*</t>
  </si>
  <si>
    <t>ﾛｲﾗﾝｽ 雷斗</t>
  </si>
  <si>
    <t>ﾛｲﾗﾝｽ ﾗｲﾄﾞ</t>
  </si>
  <si>
    <t>21.17*</t>
  </si>
  <si>
    <t>岡崎 快晴</t>
  </si>
  <si>
    <t>ｵｶｻﾞｷ ｶｲｾｲ</t>
  </si>
  <si>
    <t>17.21*</t>
  </si>
  <si>
    <t>17.37*</t>
  </si>
  <si>
    <t>17.86*</t>
  </si>
  <si>
    <t>18.35*</t>
  </si>
  <si>
    <t>18.95*</t>
  </si>
  <si>
    <t>工藤 佑吏</t>
  </si>
  <si>
    <t>ｸﾄﾞｳ ﾕｳﾘ</t>
  </si>
  <si>
    <t>19.79*</t>
  </si>
  <si>
    <t>-0.5*</t>
  </si>
  <si>
    <t>16.86*</t>
  </si>
  <si>
    <t>16.99*</t>
  </si>
  <si>
    <t>高橋 淳絆</t>
  </si>
  <si>
    <t>ﾀｶﾊｼ ｼﾞｭﾝｷ</t>
  </si>
  <si>
    <t>17.41*</t>
  </si>
  <si>
    <t>大谷 聖哉</t>
  </si>
  <si>
    <t>ｵｵﾀﾆ ｾｲﾔ</t>
  </si>
  <si>
    <t>17.57*</t>
  </si>
  <si>
    <t>竹澤 嘉享</t>
  </si>
  <si>
    <t>ﾀｹｻﾞﾜ ﾖｼﾕｷ</t>
  </si>
  <si>
    <t>石郷 蓮</t>
  </si>
  <si>
    <t>ｲｼｺﾞｳ ﾚﾝ</t>
  </si>
  <si>
    <t>川本 捺葵</t>
  </si>
  <si>
    <t>ｶﾜﾓﾄ ﾅﾂｷ</t>
  </si>
  <si>
    <t>2:54.51*</t>
  </si>
  <si>
    <t>2:56.82*</t>
  </si>
  <si>
    <t>3:02.72*</t>
  </si>
  <si>
    <t>3:04.17*</t>
  </si>
  <si>
    <t>吉井 問</t>
  </si>
  <si>
    <t>ﾖｼｲ ﾓﾝ</t>
  </si>
  <si>
    <t>3:26.69*</t>
  </si>
  <si>
    <t>菊地 瞬斗</t>
  </si>
  <si>
    <t>ｷｸﾁ ｼｭﾝﾄ</t>
  </si>
  <si>
    <t>3:30.54*</t>
  </si>
  <si>
    <t>吉田 知輝</t>
  </si>
  <si>
    <t>ﾖｼﾀﾞ ﾄﾓｷ</t>
  </si>
  <si>
    <t>3:42.21*</t>
  </si>
  <si>
    <t>3:54.45*</t>
  </si>
  <si>
    <t>2:40.06*</t>
  </si>
  <si>
    <t>小林 泉月</t>
  </si>
  <si>
    <t>ｺﾊﾞﾔｼ ｲﾂｷ</t>
  </si>
  <si>
    <t>2:40.25*</t>
  </si>
  <si>
    <t>梁川 隼太郎</t>
  </si>
  <si>
    <t>ﾔﾅｶﾞﾜ ｼｭﾝﾀﾛｳ</t>
  </si>
  <si>
    <t>2:44.01*</t>
  </si>
  <si>
    <t>輪島 陸人</t>
  </si>
  <si>
    <t>ﾜｼﾞﾏ ﾘｸﾄ</t>
  </si>
  <si>
    <t>2:50.84*</t>
  </si>
  <si>
    <t>2:57.59*</t>
  </si>
  <si>
    <t>吉田 桔平</t>
  </si>
  <si>
    <t>ﾖｼﾀﾞ ｷｯﾍﾟｲ</t>
  </si>
  <si>
    <t>3:10.91*</t>
  </si>
  <si>
    <t>3:14.52*</t>
  </si>
  <si>
    <t>3:45.41*</t>
  </si>
  <si>
    <t>立澤 里佳</t>
  </si>
  <si>
    <t>ﾀﾃｻﾞﾜ ｻﾄｶ</t>
  </si>
  <si>
    <t>3:03.24*</t>
  </si>
  <si>
    <t>佐藤 柑奈</t>
  </si>
  <si>
    <t>ｻﾄｳ ｶﾝﾅ</t>
  </si>
  <si>
    <t>3:03.43*</t>
  </si>
  <si>
    <t>大西 莉代奈</t>
  </si>
  <si>
    <t>ｵｵﾆｼ ﾘﾖﾅ</t>
  </si>
  <si>
    <t>tonden.ac</t>
  </si>
  <si>
    <t>3:07.28*</t>
  </si>
  <si>
    <t>3:19.37*</t>
  </si>
  <si>
    <t>3:28.06*</t>
  </si>
  <si>
    <t>3:28.62*</t>
  </si>
  <si>
    <t>3:51.96*</t>
  </si>
  <si>
    <t>加茂 明咲</t>
  </si>
  <si>
    <t>ｶﾓ ﾒｲｻ</t>
  </si>
  <si>
    <t>4:29.88*</t>
  </si>
  <si>
    <t>43.88*</t>
  </si>
  <si>
    <t>小林 咲希</t>
  </si>
  <si>
    <t>ｺﾊﾞﾔｼ ｻｷ</t>
  </si>
  <si>
    <t>45.13*</t>
  </si>
  <si>
    <t>王生 結</t>
  </si>
  <si>
    <t>ｲｸﾙﾐ ﾕｲ</t>
  </si>
  <si>
    <t>47.50*</t>
  </si>
  <si>
    <t>47.92*</t>
  </si>
  <si>
    <t>48.94*</t>
  </si>
  <si>
    <t>成田 莉歩</t>
  </si>
  <si>
    <t>ﾅﾘﾀ ﾘﾎ</t>
  </si>
  <si>
    <t>49.00*</t>
  </si>
  <si>
    <t>49.47*</t>
  </si>
  <si>
    <t>50.36*</t>
  </si>
  <si>
    <t>38.05*</t>
  </si>
  <si>
    <t>39.04*</t>
  </si>
  <si>
    <t>43.59*</t>
  </si>
  <si>
    <t>43.74*</t>
  </si>
  <si>
    <t>45.42*</t>
  </si>
  <si>
    <t>46.98*</t>
  </si>
  <si>
    <t>田口 劉斗</t>
  </si>
  <si>
    <t>ﾀｸﾞｸﾞﾁ ﾘｭｳﾄ</t>
  </si>
  <si>
    <t>48.73*</t>
  </si>
  <si>
    <t>48.77*</t>
  </si>
  <si>
    <t>35.50*</t>
  </si>
  <si>
    <t>三浦 光太郎</t>
  </si>
  <si>
    <t>ﾐｳﾗ ｺｳﾀﾛｳ</t>
  </si>
  <si>
    <t>37.14*</t>
  </si>
  <si>
    <t>38.25*</t>
  </si>
  <si>
    <t>大和 恭雅</t>
  </si>
  <si>
    <t>ﾔﾏﾄ ｷｮｳｶﾞ</t>
  </si>
  <si>
    <t>39.09*</t>
  </si>
  <si>
    <t>40.37*</t>
  </si>
  <si>
    <t>塚﨑 煌太朗</t>
  </si>
  <si>
    <t>ﾂｶｻﾞｷ ｺｳﾀﾛｳ</t>
  </si>
  <si>
    <t>40.64*</t>
  </si>
  <si>
    <t>遠藤 壮太</t>
  </si>
  <si>
    <t>ｴﾝﾄﾞｳ ｿｳﾀ</t>
  </si>
  <si>
    <t>41.15*</t>
  </si>
  <si>
    <t>42.32*</t>
  </si>
  <si>
    <t>38.09*</t>
  </si>
  <si>
    <t>38.12*</t>
  </si>
  <si>
    <t>39.69*</t>
  </si>
  <si>
    <t>40.80*</t>
  </si>
  <si>
    <t>41.65*</t>
  </si>
  <si>
    <t>42.13*</t>
  </si>
  <si>
    <t>37.19*</t>
  </si>
  <si>
    <t>37.41*</t>
  </si>
  <si>
    <t>39.00*</t>
  </si>
  <si>
    <t>39.11*</t>
  </si>
  <si>
    <t>40.38*</t>
  </si>
  <si>
    <t>浦田 燕青</t>
  </si>
  <si>
    <t>ｳﾗﾀ ｴﾝｾｲ</t>
  </si>
  <si>
    <t>42.27*</t>
  </si>
  <si>
    <t>35.04*</t>
  </si>
  <si>
    <t>35.43*</t>
  </si>
  <si>
    <t>36.39*</t>
  </si>
  <si>
    <t>37.43*</t>
  </si>
  <si>
    <t>37.47*</t>
  </si>
  <si>
    <t>37.63*</t>
  </si>
  <si>
    <t>39.08*</t>
  </si>
  <si>
    <t>36.18*</t>
  </si>
  <si>
    <t>36.61*</t>
  </si>
  <si>
    <t>37.15*</t>
  </si>
  <si>
    <t>38.07*</t>
  </si>
  <si>
    <t>40.05*</t>
  </si>
  <si>
    <t>17:53.84*</t>
  </si>
  <si>
    <t>17:57.40*</t>
  </si>
  <si>
    <t>高校一般女子</t>
  </si>
  <si>
    <t>女</t>
  </si>
  <si>
    <t>４００ｍＨ(0.762m/35.00m)</t>
  </si>
  <si>
    <t>高校一般男子</t>
  </si>
  <si>
    <t>男</t>
  </si>
  <si>
    <t>４００ｍＨ(0.914m/35.00m)</t>
  </si>
  <si>
    <t>小学女子</t>
  </si>
  <si>
    <t>８００ｍ</t>
  </si>
  <si>
    <t>小学男子</t>
  </si>
  <si>
    <t>１５００ｍ</t>
  </si>
  <si>
    <t>共通男子</t>
  </si>
  <si>
    <t>１００ｍ</t>
  </si>
  <si>
    <t>共通女子</t>
  </si>
  <si>
    <t>８０ｍＨ</t>
  </si>
  <si>
    <t>中学女子</t>
  </si>
  <si>
    <t>１００ｍＨ(0.762m/8.00m)</t>
  </si>
  <si>
    <t>中学1年男子</t>
  </si>
  <si>
    <t>１００ｍＨ(0.838m/8.50m)</t>
  </si>
  <si>
    <t>中学男子</t>
  </si>
  <si>
    <t>１１０ｍＨ(0.914m/9.14m)</t>
  </si>
  <si>
    <t>１１０ｍＨ(0.991m/9.14m)</t>
  </si>
  <si>
    <t>１１０ｍＨ(1.067m/9.14m)</t>
  </si>
  <si>
    <t>１５０ｍ</t>
  </si>
  <si>
    <t>１０００ｍ</t>
  </si>
  <si>
    <t>３００ｍ</t>
  </si>
  <si>
    <t>５０００ｍ</t>
  </si>
  <si>
    <t>小樽陸上競技記録会第３戦</t>
  </si>
  <si>
    <t>T</t>
  </si>
  <si>
    <t>T</t>
    <phoneticPr fontId="1"/>
  </si>
  <si>
    <t>7.63*</t>
  </si>
  <si>
    <t>7.36*</t>
  </si>
  <si>
    <t>6.83*</t>
  </si>
  <si>
    <t>32.17*</t>
  </si>
  <si>
    <t>27.21*</t>
  </si>
  <si>
    <t>羽沢 衣栞</t>
  </si>
  <si>
    <t>ﾊｻﾞﾜ ｲｵﾘ</t>
  </si>
  <si>
    <t>26.35*</t>
  </si>
  <si>
    <t>26.28*</t>
  </si>
  <si>
    <t>坂野 望希保</t>
  </si>
  <si>
    <t>ｻｶﾉ ﾐｷﾎ</t>
  </si>
  <si>
    <t>4.77*</t>
  </si>
  <si>
    <t>土橋 咲穂</t>
  </si>
  <si>
    <t>ﾄﾞﾊﾞｼ ｻﾎ</t>
  </si>
  <si>
    <t>4.48*</t>
  </si>
  <si>
    <t>4.36*</t>
  </si>
  <si>
    <t>4.35*</t>
  </si>
  <si>
    <t>4.23*</t>
  </si>
  <si>
    <t>4.19*</t>
  </si>
  <si>
    <t>4.07*</t>
  </si>
  <si>
    <t>菅澤 千波</t>
  </si>
  <si>
    <t>ｽｶﾞｻﾜ ﾁﾅﾐ</t>
  </si>
  <si>
    <t>3.99*</t>
  </si>
  <si>
    <t>3.96*</t>
  </si>
  <si>
    <t>-1.1*</t>
  </si>
  <si>
    <t>小野 真莉奈</t>
  </si>
  <si>
    <t>ｵﾉ ﾏﾘﾅ</t>
  </si>
  <si>
    <t>3.89*</t>
  </si>
  <si>
    <t>3.74*</t>
  </si>
  <si>
    <t>3.72*</t>
  </si>
  <si>
    <t>3.68*</t>
  </si>
  <si>
    <t>0.0*</t>
  </si>
  <si>
    <t>3.37*</t>
  </si>
  <si>
    <t>3.29*</t>
  </si>
  <si>
    <t>+0.6*</t>
  </si>
  <si>
    <t>4.78*</t>
  </si>
  <si>
    <t>髙橋 英虎</t>
  </si>
  <si>
    <t>ﾀｶﾊｼ ﾋﾃﾞﾄﾗ</t>
  </si>
  <si>
    <t>36.37*</t>
  </si>
  <si>
    <t>髙橋 想太</t>
  </si>
  <si>
    <t>ﾀｶﾊｼ ｿｳﾀ</t>
  </si>
  <si>
    <t>29.07*</t>
  </si>
  <si>
    <t>28.35*</t>
  </si>
  <si>
    <t>村田 陽向</t>
  </si>
  <si>
    <t>ﾑﾗﾀ ﾋﾅﾀ</t>
  </si>
  <si>
    <t>小樽菁園中</t>
  </si>
  <si>
    <t>20.25*</t>
  </si>
  <si>
    <t>8.20*</t>
  </si>
  <si>
    <t>7.27*</t>
  </si>
  <si>
    <t>5.96*</t>
  </si>
  <si>
    <t>5.67*</t>
  </si>
  <si>
    <t>野坂 楓</t>
  </si>
  <si>
    <t>ﾉｻﾞｶ ｶｴﾃﾞ</t>
  </si>
  <si>
    <t>26.07*</t>
  </si>
  <si>
    <t>霜鳥 萌香</t>
  </si>
  <si>
    <t>ｼﾓﾄﾘ ﾎﾉｶ</t>
  </si>
  <si>
    <t>23.58*</t>
  </si>
  <si>
    <t>20.68*</t>
  </si>
  <si>
    <t>畠山 淳</t>
  </si>
  <si>
    <t>ﾊﾀｹﾔﾏ ｼﾞｭﾝ</t>
  </si>
  <si>
    <t>48.86*</t>
  </si>
  <si>
    <t>藤田 みらい</t>
  </si>
  <si>
    <t>ﾌｼﾞﾀ ﾐﾗｲ</t>
  </si>
  <si>
    <t>47.29*</t>
  </si>
  <si>
    <t>36.66*</t>
  </si>
  <si>
    <t>伊藤 瑛人</t>
  </si>
  <si>
    <t>ｲﾄｳ ｱｷﾄ</t>
  </si>
  <si>
    <t>36.19*</t>
  </si>
  <si>
    <t>増原 和真</t>
  </si>
  <si>
    <t>ﾏｽﾊﾗ ｶｽﾞﾏ</t>
  </si>
  <si>
    <t>33.20*</t>
  </si>
  <si>
    <t>外山 絢斗</t>
  </si>
  <si>
    <t>ﾄﾔﾏ ｹﾝﾄ</t>
  </si>
  <si>
    <t>30.80*</t>
  </si>
  <si>
    <t>本田 聖也</t>
  </si>
  <si>
    <t>ﾎﾝﾀﾞ ｾｲﾔ</t>
  </si>
  <si>
    <t>24.89*</t>
  </si>
  <si>
    <t>久末 龍</t>
  </si>
  <si>
    <t>ﾋｻｽｴ ﾘｭｳ</t>
  </si>
  <si>
    <t>6.92*</t>
  </si>
  <si>
    <t>澤田 明宝</t>
  </si>
  <si>
    <t>ｻﾜﾀﾞ ｱｶﾈ</t>
  </si>
  <si>
    <t>5.51*</t>
  </si>
  <si>
    <t>山田 琉惺</t>
  </si>
  <si>
    <t>ﾔﾏﾀﾞ ﾘｭｳｾｲ</t>
  </si>
  <si>
    <t>10.03*</t>
  </si>
  <si>
    <t>6.42*</t>
  </si>
  <si>
    <t>6.07*</t>
  </si>
  <si>
    <t>伊藤 豪志</t>
  </si>
  <si>
    <t>ｲﾄｳ ﾀｹｼ</t>
  </si>
  <si>
    <t>5.89*</t>
  </si>
  <si>
    <t>4.15*</t>
  </si>
  <si>
    <t>3.78*</t>
  </si>
  <si>
    <t>3.69*</t>
  </si>
  <si>
    <t>3.46*</t>
  </si>
  <si>
    <t>3.43*</t>
  </si>
  <si>
    <t>3.24*</t>
  </si>
  <si>
    <t>3.20*</t>
  </si>
  <si>
    <t>3.19*</t>
  </si>
  <si>
    <t>3.00*</t>
  </si>
  <si>
    <t>2.95*</t>
  </si>
  <si>
    <t>2.67*</t>
  </si>
  <si>
    <t>2.42*</t>
  </si>
  <si>
    <t>2.17*</t>
  </si>
  <si>
    <t>遠藤 大</t>
  </si>
  <si>
    <t>ｴﾝﾄﾞｳ ﾋﾛ</t>
  </si>
  <si>
    <t>4.02*</t>
  </si>
  <si>
    <t>3.90*</t>
  </si>
  <si>
    <t>3.83*</t>
  </si>
  <si>
    <t>3.82*</t>
  </si>
  <si>
    <t>3.56*</t>
  </si>
  <si>
    <t>3.38*</t>
  </si>
  <si>
    <t>3.27*</t>
  </si>
  <si>
    <t>-0.9*</t>
  </si>
  <si>
    <t>3.09*</t>
  </si>
  <si>
    <t>3.06*</t>
  </si>
  <si>
    <t>2.63*</t>
  </si>
  <si>
    <t>2.30*</t>
  </si>
  <si>
    <t>11.31*</t>
  </si>
  <si>
    <t>野島 佑一</t>
  </si>
  <si>
    <t>ﾉｼﾞﾏ ﾕｳｲﾁ</t>
  </si>
  <si>
    <t>8.83*</t>
  </si>
  <si>
    <t>8.66*</t>
  </si>
  <si>
    <t>8.55*</t>
  </si>
  <si>
    <t>渕野 涼雅</t>
  </si>
  <si>
    <t>ﾌﾁﾉ ﾘｮｳｶﾞ</t>
  </si>
  <si>
    <t>黒松内中</t>
  </si>
  <si>
    <t>8.00*</t>
  </si>
  <si>
    <t>7.88*</t>
  </si>
  <si>
    <t>曽根 冴雪</t>
  </si>
  <si>
    <t>ｿﾈ ｺﾕｷ</t>
  </si>
  <si>
    <t>7.44*</t>
  </si>
  <si>
    <t>伊藤 友志</t>
  </si>
  <si>
    <t>ｲﾄｳ ﾕｳｼ</t>
  </si>
  <si>
    <t>6.82*</t>
  </si>
  <si>
    <t>石川 慶翔</t>
  </si>
  <si>
    <t>ｲｼｶﾜ ｹｲﾄ</t>
  </si>
  <si>
    <t>6.80*</t>
  </si>
  <si>
    <t>髙橋 敬大</t>
  </si>
  <si>
    <t>ﾀｶﾊｼ ｹｲﾀ</t>
  </si>
  <si>
    <t>6.43*</t>
  </si>
  <si>
    <t>26.85*</t>
  </si>
  <si>
    <t>長尾 明莉</t>
  </si>
  <si>
    <t>ﾅｶﾞｵ ｱｶﾘ</t>
  </si>
  <si>
    <t>21.82*</t>
  </si>
  <si>
    <t>木下 智晶</t>
  </si>
  <si>
    <t>ｷﾉｼﾀ ﾁｱｷ</t>
  </si>
  <si>
    <t>19.02*</t>
  </si>
  <si>
    <t>西村 陸翔</t>
  </si>
  <si>
    <t>ﾆｼﾑﾗ ﾘｸﾄ</t>
  </si>
  <si>
    <t>34.72*</t>
  </si>
  <si>
    <t>34.17*</t>
  </si>
  <si>
    <t>須田 慎之助</t>
  </si>
  <si>
    <t>ｽﾀﾞ ｼﾝﾉｽｹ</t>
  </si>
  <si>
    <t>33.99*</t>
  </si>
  <si>
    <t>26.65*</t>
  </si>
  <si>
    <t>對馬 巧</t>
  </si>
  <si>
    <t>ﾂｼﾏ ﾀｸ</t>
  </si>
  <si>
    <t>26.38*</t>
  </si>
  <si>
    <t>種市 修万</t>
  </si>
  <si>
    <t>ﾀﾈｲﾁ ｼｭｳﾏ</t>
  </si>
  <si>
    <t>23.09*</t>
  </si>
  <si>
    <t>23.04*</t>
  </si>
  <si>
    <t>21.35*</t>
  </si>
  <si>
    <t>23.20*</t>
  </si>
  <si>
    <t>19.25*</t>
  </si>
  <si>
    <t>14.83*</t>
  </si>
  <si>
    <t>池下 知宏</t>
  </si>
  <si>
    <t>ｲｹｼﾀ ﾄﾓﾋﾛ</t>
  </si>
  <si>
    <t>5.99*</t>
  </si>
  <si>
    <t>並木 越</t>
  </si>
  <si>
    <t>ﾅﾐｷ ｴﾂ</t>
  </si>
  <si>
    <t>5.83*</t>
  </si>
  <si>
    <t>5.76*</t>
  </si>
  <si>
    <t>5.70*</t>
  </si>
  <si>
    <t>5.69*</t>
  </si>
  <si>
    <t>福島 榮</t>
  </si>
  <si>
    <t>ﾌｸｼﾏ ｻｶｴ</t>
  </si>
  <si>
    <t>5.60*</t>
  </si>
  <si>
    <t>5.04*</t>
  </si>
  <si>
    <t>4.88*</t>
  </si>
  <si>
    <t>鈴木 寛斗</t>
  </si>
  <si>
    <t>ｽｽﾞｷ ﾋﾛﾄ</t>
  </si>
  <si>
    <t>4.34*</t>
  </si>
  <si>
    <t>6.16*</t>
  </si>
  <si>
    <t>5.80*</t>
  </si>
  <si>
    <t>5.36*</t>
  </si>
  <si>
    <t>5.14*</t>
  </si>
  <si>
    <t>5.10*</t>
  </si>
  <si>
    <t>4.71*</t>
  </si>
  <si>
    <t>4.49*</t>
  </si>
  <si>
    <t>井上 裕稀</t>
  </si>
  <si>
    <t>ｲﾉｳｴ ﾕｳｷ</t>
  </si>
  <si>
    <t>4.47*</t>
  </si>
  <si>
    <t>4.25*</t>
  </si>
  <si>
    <t>4.04*</t>
  </si>
  <si>
    <t>3.91*</t>
  </si>
  <si>
    <t>高田 ななみ</t>
  </si>
  <si>
    <t>ﾀｶﾀﾞ ﾅﾅﾐ</t>
  </si>
  <si>
    <t>36.48*</t>
  </si>
  <si>
    <t>佐藤 茉里花</t>
  </si>
  <si>
    <t>ｻﾄｳ ﾏﾘｶ</t>
  </si>
  <si>
    <t>32.75*</t>
  </si>
  <si>
    <t>28.79*</t>
  </si>
  <si>
    <t>27.41*</t>
  </si>
  <si>
    <t>22.60*</t>
  </si>
  <si>
    <t>17.76*</t>
  </si>
  <si>
    <t>12.35*</t>
  </si>
  <si>
    <t>8.72*</t>
  </si>
  <si>
    <t>7.15*</t>
  </si>
  <si>
    <t>5.81*</t>
  </si>
  <si>
    <t>44.52*</t>
  </si>
  <si>
    <t>38.24*</t>
  </si>
  <si>
    <t>36.91*</t>
  </si>
  <si>
    <t>36.31*</t>
  </si>
  <si>
    <t>32.36*</t>
  </si>
  <si>
    <t>31.18*</t>
  </si>
  <si>
    <t>26.47*</t>
  </si>
  <si>
    <t>20.21*</t>
  </si>
  <si>
    <t>18.61*</t>
  </si>
  <si>
    <t>13.04*</t>
  </si>
  <si>
    <t>12.62*</t>
  </si>
  <si>
    <t>10.88*</t>
  </si>
  <si>
    <t>10.69*</t>
  </si>
  <si>
    <t>8.22*</t>
  </si>
  <si>
    <t>5.27*</t>
  </si>
  <si>
    <t>3.59*</t>
  </si>
  <si>
    <t>4.11*</t>
  </si>
  <si>
    <t>4.01*</t>
  </si>
  <si>
    <t>3.64*</t>
  </si>
  <si>
    <t>3.18*</t>
  </si>
  <si>
    <t>2.54*</t>
  </si>
  <si>
    <t>2.36*</t>
  </si>
  <si>
    <t>2.29*</t>
  </si>
  <si>
    <t>6年女子</t>
  </si>
  <si>
    <t>砲丸投(2.721kg)</t>
  </si>
  <si>
    <t>6年男子</t>
  </si>
  <si>
    <t>走幅跳</t>
  </si>
  <si>
    <t>やり投(600g)</t>
  </si>
  <si>
    <t>やり投(800g)</t>
  </si>
  <si>
    <t>砲丸投(4.000kg)</t>
  </si>
  <si>
    <t>砲丸投(6.000kg)</t>
  </si>
  <si>
    <t>砲丸投(5.000kg)</t>
  </si>
  <si>
    <t>円盤投(1.000kg)</t>
  </si>
  <si>
    <t>円盤投(1.750kg)</t>
  </si>
  <si>
    <t>円盤投(1.500kg)</t>
  </si>
  <si>
    <t>F</t>
    <phoneticPr fontId="1"/>
  </si>
  <si>
    <t>花田 佳尚</t>
  </si>
  <si>
    <t>ﾊﾅﾀﾞ ｶｼｮｳ</t>
  </si>
  <si>
    <t>1.80*</t>
  </si>
  <si>
    <t>田中 綾真</t>
  </si>
  <si>
    <t>ﾀﾅｶ ﾘｮｳﾏ</t>
  </si>
  <si>
    <t>1.75*</t>
  </si>
  <si>
    <t>1.70*</t>
  </si>
  <si>
    <t>楠美 拓也</t>
  </si>
  <si>
    <t>ｸｽﾐ ﾀｸﾔ</t>
  </si>
  <si>
    <t>亀ヶ森 人和</t>
  </si>
  <si>
    <t>ｶﾒｶﾞﾓﾘ ﾄﾜ</t>
  </si>
  <si>
    <t>ﾆｾｺ中</t>
  </si>
  <si>
    <t>1.65*</t>
  </si>
  <si>
    <t>1.60*</t>
  </si>
  <si>
    <t>1.50*</t>
  </si>
  <si>
    <t>1.30*</t>
  </si>
  <si>
    <t>1.48*</t>
  </si>
  <si>
    <t>若林 梨夢</t>
  </si>
  <si>
    <t>ﾜｶﾊﾞﾔｼ ﾘﾑ</t>
  </si>
  <si>
    <t>ﾆｾｺ高</t>
  </si>
  <si>
    <t>1.40*</t>
  </si>
  <si>
    <t>中村 芽咲</t>
  </si>
  <si>
    <t>ﾅｶﾑﾗ ﾒｲｻ</t>
  </si>
  <si>
    <t>堀井 夏凛</t>
  </si>
  <si>
    <t>ﾎﾘｲ ｶﾘﾝ</t>
  </si>
  <si>
    <t>1.20*</t>
  </si>
  <si>
    <t>1.15*</t>
  </si>
  <si>
    <t>走高跳</t>
  </si>
  <si>
    <t>ｼﾞｬﾍﾞﾘｯｸｽﾛｰ</t>
  </si>
  <si>
    <t>ｼﾞｬﾍﾞﾘｯｸｽﾛｰ</t>
    <phoneticPr fontId="1"/>
  </si>
  <si>
    <t>ｼﾞｬﾍﾞﾘｯｸﾎﾞｰﾙ投</t>
  </si>
  <si>
    <t>ｼﾞｬﾍﾞﾘｯｸﾎﾞｰﾙ投</t>
    <phoneticPr fontId="1"/>
  </si>
  <si>
    <t>朝里TFC-A</t>
  </si>
  <si>
    <t>ｱｻﾘﾃｨｰｴﾌｼｰ-A</t>
  </si>
  <si>
    <t>56.57*</t>
  </si>
  <si>
    <t>tonden.rc-B</t>
  </si>
  <si>
    <t>ﾄﾝﾃﾞﾝｱｰﾙｼｰ</t>
  </si>
  <si>
    <t>58.40*</t>
  </si>
  <si>
    <t>朝里TFC-B</t>
  </si>
  <si>
    <t>ｱｻﾘﾃｨｰｴﾌｼｰ-B</t>
  </si>
  <si>
    <t>1:06.97*</t>
  </si>
  <si>
    <t>1:12.30*</t>
  </si>
  <si>
    <t>朝里TFC-C</t>
  </si>
  <si>
    <t>ｱｻﾘﾃｨｰｴﾌｼｰ-C</t>
  </si>
  <si>
    <t>1:15.74*</t>
  </si>
  <si>
    <t>tonden.rc-A</t>
  </si>
  <si>
    <t>57.89*</t>
  </si>
  <si>
    <t>58.02*</t>
  </si>
  <si>
    <t>小樽A･J･C-B</t>
  </si>
  <si>
    <t>ｵﾀﾙｴｰ･ｼﾞｪ･ｰｼｰ-B</t>
  </si>
  <si>
    <t>1:00.36*</t>
  </si>
  <si>
    <t>朝里TFC-E</t>
  </si>
  <si>
    <t>ｱｻﾘﾃｨｰｴﾌｼｰ-E</t>
  </si>
  <si>
    <t>1:09.20*</t>
  </si>
  <si>
    <t>朝里TFC-F</t>
  </si>
  <si>
    <t>ｱｻﾘﾃｨｰｴﾌｼｰ-F</t>
  </si>
  <si>
    <t>1:09.47*</t>
  </si>
  <si>
    <t>小樽A･J･C-A</t>
  </si>
  <si>
    <t>ｵﾀﾙｴｰ･ｼﾞｪ･ｰｼｰ-A</t>
  </si>
  <si>
    <t>55.85*</t>
  </si>
  <si>
    <t>59.32*</t>
  </si>
  <si>
    <t>1:02.02*</t>
  </si>
  <si>
    <t>朝里TFC-D</t>
  </si>
  <si>
    <t>ｱｻﾘﾃｨｰｴﾌｼｰ-D</t>
  </si>
  <si>
    <t>1:07.73*</t>
  </si>
  <si>
    <t>朝里TFC-G</t>
  </si>
  <si>
    <t>ｱｻﾘﾃｨｰｴﾌｼｰ-G</t>
  </si>
  <si>
    <t>1:19.62*</t>
  </si>
  <si>
    <t>53.88*</t>
  </si>
  <si>
    <t>ｵﾀﾙﾏﾂｶﾞｴﾁｭｳｷｮﾃﾝｺｳ</t>
  </si>
  <si>
    <t>54.41*</t>
  </si>
  <si>
    <t>ｲﾜﾅｲﾁｭｳｵｳｶﾞｸｴﾝ</t>
  </si>
  <si>
    <t>54.67*</t>
  </si>
  <si>
    <t>ｵﾀﾙｱｻﾘﾁｭｳ</t>
  </si>
  <si>
    <t>56.08*</t>
  </si>
  <si>
    <t>45.93*</t>
  </si>
  <si>
    <t>46.24*</t>
  </si>
  <si>
    <t>ｵﾀﾙｼｵﾐﾀﾞｲﾁｭｳｷｮﾃﾝｺｳ</t>
  </si>
  <si>
    <t>47.89*</t>
  </si>
  <si>
    <t>ｷｮｳﾜﾁｭｳ</t>
  </si>
  <si>
    <t>48.59*</t>
  </si>
  <si>
    <t>ﾖｲﾁﾋｶﾞｼﾁｭｳ</t>
  </si>
  <si>
    <t>50.23*</t>
  </si>
  <si>
    <t>ｵﾀﾙﾎｸﾘｮｳﾁｭｳｷｮﾃﾝｺｳ</t>
  </si>
  <si>
    <t>50.34*</t>
  </si>
  <si>
    <t>50.44*</t>
  </si>
  <si>
    <t>札幌山の手高校-A</t>
  </si>
  <si>
    <t>ｻｯﾎﾟﾛﾔﾏﾉﾃｺｳｺｳ-A</t>
  </si>
  <si>
    <t>44.05*</t>
  </si>
  <si>
    <t>ﾎｯｶｲﾄﾞｳﾀﾞｲｶﾞｸ</t>
  </si>
  <si>
    <t>44.14*</t>
  </si>
  <si>
    <t>ｻｯﾎﾟﾛｿｳｾｲｺｳｺｳ</t>
  </si>
  <si>
    <t>44.59*</t>
  </si>
  <si>
    <t>ｻｯﾎﾟﾛｺｳｷﾞｮｳｺｳ</t>
  </si>
  <si>
    <t>46.15*</t>
  </si>
  <si>
    <t>ｻｯﾎﾟﾛｷﾀｺｳｺｳ</t>
  </si>
  <si>
    <t>46.17*</t>
  </si>
  <si>
    <t>ｸｯﾁｬﾝｺｳ</t>
  </si>
  <si>
    <t>46.36*</t>
  </si>
  <si>
    <t>ｻｯﾎﾟﾛｾｲｼｭｳｺｳ</t>
  </si>
  <si>
    <t>49.20*</t>
  </si>
  <si>
    <t>蜂谷 悠真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</si>
</sst>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40"/>
      <color theme="1"/>
      <name val="BIZ UD明朝 Medium"/>
      <family val="1"/>
      <charset val="128"/>
    </font>
    <font>
      <sz val="24"/>
      <color theme="1"/>
      <name val="BIZ UD明朝 Medium"/>
      <family val="1"/>
      <charset val="128"/>
    </font>
    <font>
      <sz val="36"/>
      <color theme="1"/>
      <name val="BIZ UD明朝 Medium"/>
      <family val="1"/>
      <charset val="128"/>
    </font>
    <font>
      <sz val="11"/>
      <color theme="0"/>
      <name val="BIZ UDゴシック"/>
      <family val="3"/>
      <charset val="128"/>
    </font>
    <font>
      <sz val="11"/>
      <color theme="8" tint="-0.249977111117893"/>
      <name val="BIZ UD明朝 Medium"/>
      <family val="1"/>
      <charset val="128"/>
    </font>
    <font>
      <sz val="11"/>
      <color theme="8" tint="-0.249977111117893"/>
      <name val="BIZ UDゴシック"/>
      <family val="3"/>
      <charset val="128"/>
    </font>
    <font>
      <sz val="11"/>
      <color theme="0"/>
      <name val="BIZ UD明朝 Medium"/>
      <family val="1"/>
      <charset val="128"/>
    </font>
    <font>
      <sz val="28"/>
      <color theme="1"/>
      <name val="BIZ UD明朝 Medium"/>
      <family val="1"/>
      <charset val="128"/>
    </font>
    <font>
      <sz val="36"/>
      <color theme="0"/>
      <name val="BIZ UDゴシック"/>
      <family val="3"/>
      <charset val="128"/>
    </font>
    <font>
      <sz val="12"/>
      <color theme="0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3"/>
      <color theme="0"/>
      <name val="BIZ UDゴシック"/>
      <family val="3"/>
      <charset val="128"/>
    </font>
    <font>
      <sz val="36"/>
      <color theme="8" tint="-0.249977111117893"/>
      <name val="BIZ UD明朝 Medium"/>
      <family val="1"/>
      <charset val="128"/>
    </font>
    <font>
      <sz val="24"/>
      <color theme="8" tint="-0.249977111117893"/>
      <name val="BIZ UD明朝 Medium"/>
      <family val="1"/>
      <charset val="128"/>
    </font>
    <font>
      <sz val="22"/>
      <color theme="8" tint="-0.249977111117893"/>
      <name val="BIZ UD明朝 Medium"/>
      <family val="1"/>
      <charset val="128"/>
    </font>
    <font>
      <sz val="28"/>
      <color theme="8" tint="-0.249977111117893"/>
      <name val="BIZ UD明朝 Medium"/>
      <family val="1"/>
      <charset val="128"/>
    </font>
    <font>
      <sz val="11"/>
      <color theme="9" tint="-0.249977111117893"/>
      <name val="BIZ UD明朝 Medium"/>
      <family val="1"/>
      <charset val="128"/>
    </font>
    <font>
      <sz val="11"/>
      <color theme="9" tint="-0.249977111117893"/>
      <name val="BIZ UDゴシック"/>
      <family val="3"/>
      <charset val="128"/>
    </font>
    <font>
      <sz val="24"/>
      <color theme="9" tint="-0.249977111117893"/>
      <name val="BIZ UD明朝 Medium"/>
      <family val="1"/>
      <charset val="128"/>
    </font>
    <font>
      <sz val="36"/>
      <color theme="9" tint="-0.249977111117893"/>
      <name val="BIZ UD明朝 Medium"/>
      <family val="1"/>
      <charset val="128"/>
    </font>
    <font>
      <sz val="28"/>
      <color theme="9" tint="-0.249977111117893"/>
      <name val="BIZ UD明朝 Medium"/>
      <family val="1"/>
      <charset val="128"/>
    </font>
    <font>
      <sz val="1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4" borderId="0" xfId="0" applyFont="1" applyFill="1">
      <alignment vertical="center"/>
    </xf>
    <xf numFmtId="0" fontId="2" fillId="5" borderId="0" xfId="0" applyFont="1" applyFill="1">
      <alignment vertical="center"/>
    </xf>
    <xf numFmtId="0" fontId="2" fillId="5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7" fillId="5" borderId="0" xfId="0" applyFont="1" applyFill="1">
      <alignment vertical="center"/>
    </xf>
    <xf numFmtId="0" fontId="8" fillId="5" borderId="0" xfId="0" applyFont="1" applyFill="1">
      <alignment vertical="center"/>
    </xf>
    <xf numFmtId="0" fontId="9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2" fillId="6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5" borderId="0" xfId="0" applyFont="1" applyFill="1">
      <alignment vertical="center"/>
    </xf>
    <xf numFmtId="0" fontId="14" fillId="5" borderId="2" xfId="0" applyFont="1" applyFill="1" applyBorder="1">
      <alignment vertical="center"/>
    </xf>
    <xf numFmtId="0" fontId="16" fillId="5" borderId="0" xfId="0" applyFont="1" applyFill="1">
      <alignment vertical="center"/>
    </xf>
    <xf numFmtId="0" fontId="14" fillId="5" borderId="0" xfId="0" applyFont="1" applyFill="1">
      <alignment vertical="center"/>
    </xf>
    <xf numFmtId="0" fontId="16" fillId="0" borderId="1" xfId="0" applyFont="1" applyBorder="1" applyProtection="1">
      <alignment vertical="center"/>
      <protection locked="0"/>
    </xf>
    <xf numFmtId="0" fontId="14" fillId="5" borderId="3" xfId="0" applyFont="1" applyFill="1" applyBorder="1">
      <alignment vertical="center"/>
    </xf>
    <xf numFmtId="0" fontId="15" fillId="6" borderId="3" xfId="0" applyFont="1" applyFill="1" applyBorder="1">
      <alignment vertical="center"/>
    </xf>
    <xf numFmtId="0" fontId="17" fillId="0" borderId="2" xfId="0" applyFont="1" applyBorder="1" applyProtection="1">
      <alignment vertical="center"/>
      <protection locked="0"/>
    </xf>
    <xf numFmtId="0" fontId="15" fillId="0" borderId="0" xfId="0" applyFont="1">
      <alignment vertical="center"/>
    </xf>
    <xf numFmtId="0" fontId="15" fillId="6" borderId="4" xfId="0" applyFont="1" applyFill="1" applyBorder="1">
      <alignment vertical="center"/>
    </xf>
    <xf numFmtId="0" fontId="18" fillId="6" borderId="0" xfId="0" applyFont="1" applyFill="1">
      <alignment vertical="center"/>
    </xf>
    <xf numFmtId="0" fontId="14" fillId="6" borderId="0" xfId="0" applyFont="1" applyFill="1" applyAlignment="1">
      <alignment horizontal="right" vertical="center"/>
    </xf>
    <xf numFmtId="0" fontId="14" fillId="6" borderId="2" xfId="0" applyFont="1" applyFill="1" applyBorder="1">
      <alignment vertical="center"/>
    </xf>
    <xf numFmtId="58" fontId="8" fillId="5" borderId="0" xfId="0" applyNumberFormat="1" applyFont="1" applyFill="1">
      <alignment vertical="center"/>
    </xf>
    <xf numFmtId="47" fontId="19" fillId="5" borderId="0" xfId="0" applyNumberFormat="1" applyFont="1" applyFill="1">
      <alignment vertical="center"/>
    </xf>
    <xf numFmtId="47" fontId="8" fillId="5" borderId="0" xfId="0" applyNumberFormat="1" applyFont="1" applyFill="1">
      <alignment vertical="center"/>
    </xf>
    <xf numFmtId="0" fontId="20" fillId="5" borderId="0" xfId="0" applyFont="1" applyFill="1">
      <alignment vertical="center"/>
    </xf>
    <xf numFmtId="0" fontId="21" fillId="5" borderId="0" xfId="0" applyFont="1" applyFill="1">
      <alignment vertical="center"/>
    </xf>
    <xf numFmtId="0" fontId="22" fillId="5" borderId="0" xfId="0" applyFont="1" applyFill="1" applyAlignment="1"/>
    <xf numFmtId="58" fontId="23" fillId="6" borderId="0" xfId="0" applyNumberFormat="1" applyFont="1" applyFill="1">
      <alignment vertical="center"/>
    </xf>
    <xf numFmtId="0" fontId="23" fillId="6" borderId="0" xfId="0" applyFont="1" applyFill="1">
      <alignment vertical="center"/>
    </xf>
    <xf numFmtId="0" fontId="24" fillId="6" borderId="0" xfId="0" applyFont="1" applyFill="1">
      <alignment vertical="center"/>
    </xf>
    <xf numFmtId="47" fontId="25" fillId="6" borderId="0" xfId="0" applyNumberFormat="1" applyFont="1" applyFill="1">
      <alignment vertical="center"/>
    </xf>
    <xf numFmtId="47" fontId="23" fillId="6" borderId="0" xfId="0" applyNumberFormat="1" applyFont="1" applyFill="1">
      <alignment vertical="center"/>
    </xf>
    <xf numFmtId="47" fontId="26" fillId="6" borderId="0" xfId="0" applyNumberFormat="1" applyFont="1" applyFill="1">
      <alignment vertical="center"/>
    </xf>
    <xf numFmtId="0" fontId="25" fillId="6" borderId="0" xfId="0" applyFont="1" applyFill="1">
      <alignment vertical="center"/>
    </xf>
    <xf numFmtId="0" fontId="24" fillId="6" borderId="0" xfId="0" applyFont="1" applyFill="1" applyAlignment="1">
      <alignment vertical="center" shrinkToFit="1"/>
    </xf>
    <xf numFmtId="0" fontId="27" fillId="6" borderId="0" xfId="0" applyFont="1" applyFill="1" applyAlignment="1"/>
    <xf numFmtId="14" fontId="2" fillId="0" borderId="0" xfId="0" applyNumberFormat="1" applyFont="1">
      <alignment vertical="center"/>
    </xf>
    <xf numFmtId="0" fontId="28" fillId="3" borderId="0" xfId="0" applyFont="1" applyFill="1">
      <alignment vertical="center"/>
    </xf>
    <xf numFmtId="0" fontId="13" fillId="5" borderId="0" xfId="0" applyFont="1" applyFill="1" applyProtection="1">
      <alignment vertical="center"/>
      <protection locked="0"/>
    </xf>
    <xf numFmtId="0" fontId="2" fillId="6" borderId="0" xfId="0" applyFont="1" applyFill="1" applyProtection="1">
      <alignment vertical="center"/>
      <protection locked="0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top" shrinkToFit="1"/>
    </xf>
    <xf numFmtId="0" fontId="4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549707</xdr:colOff>
      <xdr:row>15</xdr:row>
      <xdr:rowOff>217170</xdr:rowOff>
    </xdr:from>
    <xdr:to>
      <xdr:col>8</xdr:col>
      <xdr:colOff>34759</xdr:colOff>
      <xdr:row>31</xdr:row>
      <xdr:rowOff>179070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1E2063-0D69-4226-BC6B-78806CB9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7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9707" y="3851910"/>
          <a:ext cx="4849532" cy="3619500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37</xdr:row>
      <xdr:rowOff>205740</xdr:rowOff>
    </xdr:from>
    <xdr:to>
      <xdr:col>8</xdr:col>
      <xdr:colOff>488043</xdr:colOff>
      <xdr:row>41</xdr:row>
      <xdr:rowOff>211183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D29794-EADD-4609-BAB2-711919C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0" y="8823960"/>
          <a:ext cx="884283" cy="91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5715</xdr:colOff>
      <xdr:row>3</xdr:row>
      <xdr:rowOff>15239</xdr:rowOff>
    </xdr:from>
    <xdr:to>
      <xdr:col>7</xdr:col>
      <xdr:colOff>400050</xdr:colOff>
      <xdr:row>8</xdr:row>
      <xdr:rowOff>9524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978E0551-2E15-4560-B209-DC040066B2B2}"/>
            </a:ext>
          </a:extLst>
        </xdr:cNvPr>
        <xdr:cNvSpPr txBox="1">
          <a:spLocks noChangeArrowheads="1"/>
        </xdr:cNvSpPr>
      </xdr:nvSpPr>
      <xdr:spPr bwMode="auto">
        <a:xfrm>
          <a:off x="1339215" y="862964"/>
          <a:ext cx="3728085" cy="1137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66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 証</a:t>
          </a:r>
        </a:p>
      </xdr:txBody>
    </xdr:sp>
    <xdr:clientData/>
  </xdr:twoCellAnchor>
  <xdr:oneCellAnchor>
    <xdr:from>
      <xdr:col>0</xdr:col>
      <xdr:colOff>350520</xdr:colOff>
      <xdr:row>15</xdr:row>
      <xdr:rowOff>188595</xdr:rowOff>
    </xdr:from>
    <xdr:ext cx="2415540" cy="449580"/>
    <xdr:sp macro="" textlink="$L$5">
      <xdr:nvSpPr>
        <xdr:cNvPr id="5" name="テキスト ボックス 4">
          <a:extLst>
            <a:ext uri="{FF2B5EF4-FFF2-40B4-BE49-F238E27FC236}">
              <a16:creationId xmlns:a16="http://schemas.microsoft.com/office/drawing/2014/main" id="{13CE7E41-2F5F-40BE-8A16-958AA8158774}"/>
            </a:ext>
          </a:extLst>
        </xdr:cNvPr>
        <xdr:cNvSpPr txBox="1"/>
      </xdr:nvSpPr>
      <xdr:spPr bwMode="auto">
        <a:xfrm>
          <a:off x="350520" y="3817620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6434C878-B28E-45F3-A2A5-CF28552C7D46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0</xdr:col>
      <xdr:colOff>419100</xdr:colOff>
      <xdr:row>13</xdr:row>
      <xdr:rowOff>194310</xdr:rowOff>
    </xdr:from>
    <xdr:to>
      <xdr:col>3</xdr:col>
      <xdr:colOff>205740</xdr:colOff>
      <xdr:row>15</xdr:row>
      <xdr:rowOff>219075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E7482DC-9D04-475D-AD17-BCEFD7DDCBA0}"/>
            </a:ext>
          </a:extLst>
        </xdr:cNvPr>
        <xdr:cNvSpPr txBox="1">
          <a:spLocks noChangeArrowheads="1"/>
        </xdr:cNvSpPr>
      </xdr:nvSpPr>
      <xdr:spPr bwMode="auto">
        <a:xfrm>
          <a:off x="419100" y="3366135"/>
          <a:ext cx="1786890" cy="481965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種 目</a:t>
          </a:r>
          <a:endParaRPr lang="en-US" altLang="ja-JP" sz="28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0</xdr:col>
      <xdr:colOff>350520</xdr:colOff>
      <xdr:row>17</xdr:row>
      <xdr:rowOff>51435</xdr:rowOff>
    </xdr:from>
    <xdr:ext cx="2415540" cy="419100"/>
    <xdr:sp macro="" textlink="$L$6">
      <xdr:nvSpPr>
        <xdr:cNvPr id="7" name="テキスト ボックス 6">
          <a:extLst>
            <a:ext uri="{FF2B5EF4-FFF2-40B4-BE49-F238E27FC236}">
              <a16:creationId xmlns:a16="http://schemas.microsoft.com/office/drawing/2014/main" id="{5A0490D7-D642-4CC6-AC2A-16FBF98B6D44}"/>
            </a:ext>
          </a:extLst>
        </xdr:cNvPr>
        <xdr:cNvSpPr txBox="1"/>
      </xdr:nvSpPr>
      <xdr:spPr bwMode="auto">
        <a:xfrm>
          <a:off x="350520" y="4137660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5085560B-6C42-4C6E-A250-21A961EEB5D6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4</xdr:col>
      <xdr:colOff>251460</xdr:colOff>
      <xdr:row>13</xdr:row>
      <xdr:rowOff>196215</xdr:rowOff>
    </xdr:from>
    <xdr:to>
      <xdr:col>6</xdr:col>
      <xdr:colOff>361950</xdr:colOff>
      <xdr:row>15</xdr:row>
      <xdr:rowOff>209550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C96E0A6A-0ADC-409F-ABB6-58361DDB101B}"/>
            </a:ext>
          </a:extLst>
        </xdr:cNvPr>
        <xdr:cNvSpPr txBox="1">
          <a:spLocks noChangeArrowheads="1"/>
        </xdr:cNvSpPr>
      </xdr:nvSpPr>
      <xdr:spPr bwMode="auto">
        <a:xfrm>
          <a:off x="2918460" y="3368040"/>
          <a:ext cx="1443990" cy="470535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</a:t>
          </a:r>
          <a:endParaRPr lang="en-US" altLang="ja-JP" sz="28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4</xdr:col>
      <xdr:colOff>205740</xdr:colOff>
      <xdr:row>16</xdr:row>
      <xdr:rowOff>15240</xdr:rowOff>
    </xdr:from>
    <xdr:ext cx="2804160" cy="623248"/>
    <xdr:sp macro="" textlink="$L$3">
      <xdr:nvSpPr>
        <xdr:cNvPr id="9" name="テキスト ボックス 8">
          <a:extLst>
            <a:ext uri="{FF2B5EF4-FFF2-40B4-BE49-F238E27FC236}">
              <a16:creationId xmlns:a16="http://schemas.microsoft.com/office/drawing/2014/main" id="{0DD13BB7-69C4-4BF0-872E-95F1E6402A46}"/>
            </a:ext>
          </a:extLst>
        </xdr:cNvPr>
        <xdr:cNvSpPr txBox="1"/>
      </xdr:nvSpPr>
      <xdr:spPr bwMode="auto">
        <a:xfrm>
          <a:off x="2872740" y="3872865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B7718D28-7928-482A-A7C6-964EC054FD2E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472440</xdr:colOff>
      <xdr:row>16</xdr:row>
      <xdr:rowOff>152400</xdr:rowOff>
    </xdr:from>
    <xdr:ext cx="1158240" cy="423193"/>
    <xdr:sp macro="" textlink="$L$4">
      <xdr:nvSpPr>
        <xdr:cNvPr id="10" name="テキスト ボックス 9">
          <a:extLst>
            <a:ext uri="{FF2B5EF4-FFF2-40B4-BE49-F238E27FC236}">
              <a16:creationId xmlns:a16="http://schemas.microsoft.com/office/drawing/2014/main" id="{F809BBC4-C20C-4633-A8A7-810DD1F8812C}"/>
            </a:ext>
          </a:extLst>
        </xdr:cNvPr>
        <xdr:cNvSpPr txBox="1"/>
      </xdr:nvSpPr>
      <xdr:spPr bwMode="auto">
        <a:xfrm>
          <a:off x="4472940" y="4010025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399E3FD7-7E4B-4E9E-958D-C010EC4FB46E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180975</xdr:colOff>
      <xdr:row>26</xdr:row>
      <xdr:rowOff>171450</xdr:rowOff>
    </xdr:from>
    <xdr:ext cx="5600700" cy="1895475"/>
    <xdr:sp macro="" textlink="$K$10">
      <xdr:nvSpPr>
        <xdr:cNvPr id="11" name="テキスト ボックス 10">
          <a:extLst>
            <a:ext uri="{FF2B5EF4-FFF2-40B4-BE49-F238E27FC236}">
              <a16:creationId xmlns:a16="http://schemas.microsoft.com/office/drawing/2014/main" id="{BE432440-8A3D-4541-BB65-E9B1EE93AE0C}"/>
            </a:ext>
          </a:extLst>
        </xdr:cNvPr>
        <xdr:cNvSpPr txBox="1"/>
      </xdr:nvSpPr>
      <xdr:spPr bwMode="auto">
        <a:xfrm>
          <a:off x="180975" y="6320790"/>
          <a:ext cx="5600700" cy="189547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9E7AF205-2B66-4CF9-834A-8E8DFCEDF934}" type="TxLink">
            <a:rPr kumimoji="1" lang="ja-JP" altLang="en-US" sz="28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あなたは  において頭書の記録を収めましたことを証します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594360</xdr:colOff>
      <xdr:row>36</xdr:row>
      <xdr:rowOff>0</xdr:rowOff>
    </xdr:from>
    <xdr:ext cx="2743200" cy="457200"/>
    <xdr:sp macro="" textlink="$K$2">
      <xdr:nvSpPr>
        <xdr:cNvPr id="12" name="テキスト ボックス 11">
          <a:extLst>
            <a:ext uri="{FF2B5EF4-FFF2-40B4-BE49-F238E27FC236}">
              <a16:creationId xmlns:a16="http://schemas.microsoft.com/office/drawing/2014/main" id="{A039F54E-42CA-4045-B694-45B80FDF2502}"/>
            </a:ext>
          </a:extLst>
        </xdr:cNvPr>
        <xdr:cNvSpPr txBox="1"/>
      </xdr:nvSpPr>
      <xdr:spPr bwMode="auto">
        <a:xfrm>
          <a:off x="594360" y="8389620"/>
          <a:ext cx="2743200" cy="4572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7D7FA303-E6A0-48D1-A384-E1629E161BDF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令和8年8月1日</a:t>
          </a:fld>
          <a:endParaRPr kumimoji="1" lang="ja-JP" altLang="en-US" sz="24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1</xdr:col>
      <xdr:colOff>335280</xdr:colOff>
      <xdr:row>38</xdr:row>
      <xdr:rowOff>0</xdr:rowOff>
    </xdr:from>
    <xdr:to>
      <xdr:col>6</xdr:col>
      <xdr:colOff>624903</xdr:colOff>
      <xdr:row>40</xdr:row>
      <xdr:rowOff>191158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7BB41E66-AF8E-449E-B82F-E4E1342ECD5E}"/>
            </a:ext>
          </a:extLst>
        </xdr:cNvPr>
        <xdr:cNvSpPr txBox="1">
          <a:spLocks noChangeArrowheads="1"/>
        </xdr:cNvSpPr>
      </xdr:nvSpPr>
      <xdr:spPr bwMode="auto">
        <a:xfrm>
          <a:off x="1005840" y="8846820"/>
          <a:ext cx="3642423" cy="648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小樽後志陸上競技協会</a:t>
          </a:r>
        </a:p>
      </xdr:txBody>
    </xdr:sp>
    <xdr:clientData/>
  </xdr:twoCellAnchor>
  <xdr:twoCellAnchor>
    <xdr:from>
      <xdr:col>2</xdr:col>
      <xdr:colOff>655320</xdr:colOff>
      <xdr:row>39</xdr:row>
      <xdr:rowOff>160020</xdr:rowOff>
    </xdr:from>
    <xdr:to>
      <xdr:col>8</xdr:col>
      <xdr:colOff>274382</xdr:colOff>
      <xdr:row>42</xdr:row>
      <xdr:rowOff>128021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B6CECD17-CDE0-4DDB-AB40-133136D0989D}"/>
            </a:ext>
          </a:extLst>
        </xdr:cNvPr>
        <xdr:cNvSpPr txBox="1">
          <a:spLocks noChangeArrowheads="1"/>
        </xdr:cNvSpPr>
      </xdr:nvSpPr>
      <xdr:spPr bwMode="auto">
        <a:xfrm>
          <a:off x="1996440" y="9235440"/>
          <a:ext cx="3642422" cy="653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会 長　　堤　正和</a:t>
          </a:r>
        </a:p>
      </xdr:txBody>
    </xdr:sp>
    <xdr:clientData/>
  </xdr:twoCellAnchor>
  <xdr:twoCellAnchor>
    <xdr:from>
      <xdr:col>0</xdr:col>
      <xdr:colOff>228600</xdr:colOff>
      <xdr:row>13</xdr:row>
      <xdr:rowOff>219075</xdr:rowOff>
    </xdr:from>
    <xdr:to>
      <xdr:col>8</xdr:col>
      <xdr:colOff>373380</xdr:colOff>
      <xdr:row>15</xdr:row>
      <xdr:rowOff>207645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D4F4DA16-13C8-4B5C-B7A2-99AC7322F72A}"/>
            </a:ext>
          </a:extLst>
        </xdr:cNvPr>
        <xdr:cNvSpPr/>
      </xdr:nvSpPr>
      <xdr:spPr>
        <a:xfrm>
          <a:off x="228600" y="3390900"/>
          <a:ext cx="5478780" cy="445770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15</xdr:row>
      <xdr:rowOff>205739</xdr:rowOff>
    </xdr:from>
    <xdr:to>
      <xdr:col>8</xdr:col>
      <xdr:colOff>373380</xdr:colOff>
      <xdr:row>18</xdr:row>
      <xdr:rowOff>180974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6A71C74F-1B6B-4B7F-B87E-997C2B87FD94}"/>
            </a:ext>
          </a:extLst>
        </xdr:cNvPr>
        <xdr:cNvSpPr/>
      </xdr:nvSpPr>
      <xdr:spPr>
        <a:xfrm>
          <a:off x="228600" y="3834764"/>
          <a:ext cx="5478780" cy="661035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18</xdr:row>
      <xdr:rowOff>182880</xdr:rowOff>
    </xdr:from>
    <xdr:to>
      <xdr:col>8</xdr:col>
      <xdr:colOff>373380</xdr:colOff>
      <xdr:row>21</xdr:row>
      <xdr:rowOff>161925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7E3D6FA-FCA5-490A-888D-347E0AF0133A}"/>
            </a:ext>
          </a:extLst>
        </xdr:cNvPr>
        <xdr:cNvSpPr/>
      </xdr:nvSpPr>
      <xdr:spPr>
        <a:xfrm>
          <a:off x="228600" y="4497705"/>
          <a:ext cx="5478780" cy="664845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14</xdr:row>
      <xdr:rowOff>0</xdr:rowOff>
    </xdr:from>
    <xdr:to>
      <xdr:col>4</xdr:col>
      <xdr:colOff>9525</xdr:colOff>
      <xdr:row>24</xdr:row>
      <xdr:rowOff>142875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D83842A8-CD63-4ACA-B3EA-F1AE9DF42894}"/>
            </a:ext>
          </a:extLst>
        </xdr:cNvPr>
        <xdr:cNvCxnSpPr/>
      </xdr:nvCxnSpPr>
      <xdr:spPr>
        <a:xfrm>
          <a:off x="2676525" y="3400425"/>
          <a:ext cx="0" cy="2428875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350520</xdr:colOff>
      <xdr:row>18</xdr:row>
      <xdr:rowOff>165735</xdr:rowOff>
    </xdr:from>
    <xdr:ext cx="2415540" cy="449580"/>
    <xdr:sp macro="" textlink="$N$5">
      <xdr:nvSpPr>
        <xdr:cNvPr id="19" name="テキスト ボックス 18">
          <a:extLst>
            <a:ext uri="{FF2B5EF4-FFF2-40B4-BE49-F238E27FC236}">
              <a16:creationId xmlns:a16="http://schemas.microsoft.com/office/drawing/2014/main" id="{8AF818A4-342B-40B9-A74F-DE7D65C3FB54}"/>
            </a:ext>
          </a:extLst>
        </xdr:cNvPr>
        <xdr:cNvSpPr txBox="1"/>
      </xdr:nvSpPr>
      <xdr:spPr bwMode="auto">
        <a:xfrm>
          <a:off x="350520" y="4480560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22593162-2927-48F1-B195-335FF02A0173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350520</xdr:colOff>
      <xdr:row>20</xdr:row>
      <xdr:rowOff>19050</xdr:rowOff>
    </xdr:from>
    <xdr:ext cx="2415540" cy="419100"/>
    <xdr:sp macro="" textlink="$N$6">
      <xdr:nvSpPr>
        <xdr:cNvPr id="20" name="テキスト ボックス 19">
          <a:extLst>
            <a:ext uri="{FF2B5EF4-FFF2-40B4-BE49-F238E27FC236}">
              <a16:creationId xmlns:a16="http://schemas.microsoft.com/office/drawing/2014/main" id="{1DAFA6C1-E7FE-47C8-988C-C810C371075F}"/>
            </a:ext>
          </a:extLst>
        </xdr:cNvPr>
        <xdr:cNvSpPr txBox="1"/>
      </xdr:nvSpPr>
      <xdr:spPr bwMode="auto">
        <a:xfrm>
          <a:off x="350520" y="4791075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84679F77-0752-43D1-9DE2-3EC8C06D73D1}" type="TxLink">
            <a:rPr kumimoji="1" lang="en-US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4</xdr:col>
      <xdr:colOff>205740</xdr:colOff>
      <xdr:row>18</xdr:row>
      <xdr:rowOff>211455</xdr:rowOff>
    </xdr:from>
    <xdr:ext cx="2804160" cy="623248"/>
    <xdr:sp macro="" textlink="$N$3">
      <xdr:nvSpPr>
        <xdr:cNvPr id="21" name="テキスト ボックス 20">
          <a:extLst>
            <a:ext uri="{FF2B5EF4-FFF2-40B4-BE49-F238E27FC236}">
              <a16:creationId xmlns:a16="http://schemas.microsoft.com/office/drawing/2014/main" id="{91972389-652E-4297-B2CA-34A465752A00}"/>
            </a:ext>
          </a:extLst>
        </xdr:cNvPr>
        <xdr:cNvSpPr txBox="1"/>
      </xdr:nvSpPr>
      <xdr:spPr bwMode="auto">
        <a:xfrm>
          <a:off x="2872740" y="4526280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0FF5027C-36B2-4D4C-ABB4-C52437C7AB85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472440</xdr:colOff>
      <xdr:row>19</xdr:row>
      <xdr:rowOff>120015</xdr:rowOff>
    </xdr:from>
    <xdr:ext cx="1158240" cy="423193"/>
    <xdr:sp macro="" textlink="$N$4">
      <xdr:nvSpPr>
        <xdr:cNvPr id="22" name="テキスト ボックス 21">
          <a:extLst>
            <a:ext uri="{FF2B5EF4-FFF2-40B4-BE49-F238E27FC236}">
              <a16:creationId xmlns:a16="http://schemas.microsoft.com/office/drawing/2014/main" id="{44D345EF-C843-453F-B5C7-5456CD90C836}"/>
            </a:ext>
          </a:extLst>
        </xdr:cNvPr>
        <xdr:cNvSpPr txBox="1"/>
      </xdr:nvSpPr>
      <xdr:spPr bwMode="auto">
        <a:xfrm>
          <a:off x="4472940" y="4663440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1A3A3CDB-0437-4498-9989-ECB73B8F65D3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0</xdr:col>
      <xdr:colOff>228600</xdr:colOff>
      <xdr:row>21</xdr:row>
      <xdr:rowOff>163830</xdr:rowOff>
    </xdr:from>
    <xdr:to>
      <xdr:col>8</xdr:col>
      <xdr:colOff>373380</xdr:colOff>
      <xdr:row>24</xdr:row>
      <xdr:rowOff>142875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CA19AF91-27B2-4003-A489-0CD796CC1C07}"/>
            </a:ext>
          </a:extLst>
        </xdr:cNvPr>
        <xdr:cNvSpPr/>
      </xdr:nvSpPr>
      <xdr:spPr>
        <a:xfrm>
          <a:off x="228600" y="5164455"/>
          <a:ext cx="5478780" cy="664845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369570</xdr:colOff>
      <xdr:row>21</xdr:row>
      <xdr:rowOff>140970</xdr:rowOff>
    </xdr:from>
    <xdr:ext cx="2415540" cy="449580"/>
    <xdr:sp macro="" textlink="$P$5">
      <xdr:nvSpPr>
        <xdr:cNvPr id="25" name="テキスト ボックス 24">
          <a:extLst>
            <a:ext uri="{FF2B5EF4-FFF2-40B4-BE49-F238E27FC236}">
              <a16:creationId xmlns:a16="http://schemas.microsoft.com/office/drawing/2014/main" id="{5FA3FEF4-855D-42E8-9C1C-4F2CAB9EACF7}"/>
            </a:ext>
          </a:extLst>
        </xdr:cNvPr>
        <xdr:cNvSpPr txBox="1"/>
      </xdr:nvSpPr>
      <xdr:spPr bwMode="auto">
        <a:xfrm>
          <a:off x="369570" y="5141595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DC86564E-0D56-4A94-983C-2BF7B748634D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369570</xdr:colOff>
      <xdr:row>23</xdr:row>
      <xdr:rowOff>3810</xdr:rowOff>
    </xdr:from>
    <xdr:ext cx="2415540" cy="419100"/>
    <xdr:sp macro="" textlink="$P$6">
      <xdr:nvSpPr>
        <xdr:cNvPr id="26" name="テキスト ボックス 25">
          <a:extLst>
            <a:ext uri="{FF2B5EF4-FFF2-40B4-BE49-F238E27FC236}">
              <a16:creationId xmlns:a16="http://schemas.microsoft.com/office/drawing/2014/main" id="{3E04C092-A5A1-4BDF-96B1-A9E360A0C7C4}"/>
            </a:ext>
          </a:extLst>
        </xdr:cNvPr>
        <xdr:cNvSpPr txBox="1"/>
      </xdr:nvSpPr>
      <xdr:spPr bwMode="auto">
        <a:xfrm>
          <a:off x="369570" y="5461635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8E27C5F6-7E68-419F-918C-DB6C02BBCC6C}" type="TxLink">
            <a:rPr kumimoji="1" lang="ja-JP" altLang="en-US" sz="22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4</xdr:col>
      <xdr:colOff>205740</xdr:colOff>
      <xdr:row>21</xdr:row>
      <xdr:rowOff>205740</xdr:rowOff>
    </xdr:from>
    <xdr:ext cx="2804160" cy="623248"/>
    <xdr:sp macro="" textlink="$P$3">
      <xdr:nvSpPr>
        <xdr:cNvPr id="27" name="テキスト ボックス 26">
          <a:extLst>
            <a:ext uri="{FF2B5EF4-FFF2-40B4-BE49-F238E27FC236}">
              <a16:creationId xmlns:a16="http://schemas.microsoft.com/office/drawing/2014/main" id="{E90712C7-FAD2-4EC7-96B0-A54E86196F7E}"/>
            </a:ext>
          </a:extLst>
        </xdr:cNvPr>
        <xdr:cNvSpPr txBox="1"/>
      </xdr:nvSpPr>
      <xdr:spPr bwMode="auto">
        <a:xfrm>
          <a:off x="2872740" y="5206365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5A2DDB91-3B45-44D8-9C4F-FC6921B88A5B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491490</xdr:colOff>
      <xdr:row>22</xdr:row>
      <xdr:rowOff>104775</xdr:rowOff>
    </xdr:from>
    <xdr:ext cx="1158240" cy="423193"/>
    <xdr:sp macro="" textlink="$P$4">
      <xdr:nvSpPr>
        <xdr:cNvPr id="28" name="テキスト ボックス 27">
          <a:extLst>
            <a:ext uri="{FF2B5EF4-FFF2-40B4-BE49-F238E27FC236}">
              <a16:creationId xmlns:a16="http://schemas.microsoft.com/office/drawing/2014/main" id="{1062D3D5-3CC5-40E6-ACF3-478EA9B32FFA}"/>
            </a:ext>
          </a:extLst>
        </xdr:cNvPr>
        <xdr:cNvSpPr txBox="1"/>
      </xdr:nvSpPr>
      <xdr:spPr bwMode="auto">
        <a:xfrm>
          <a:off x="4491990" y="5334000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212EFA75-0CFD-4390-9DD4-A73AB07B30B2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566852</xdr:colOff>
      <xdr:row>18</xdr:row>
      <xdr:rowOff>129540</xdr:rowOff>
    </xdr:from>
    <xdr:to>
      <xdr:col>8</xdr:col>
      <xdr:colOff>51904</xdr:colOff>
      <xdr:row>34</xdr:row>
      <xdr:rowOff>91440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0636DE0-CF3B-4E02-8D10-AF4E9E9FF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7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66852" y="4404360"/>
          <a:ext cx="4849532" cy="3619500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37</xdr:row>
      <xdr:rowOff>205740</xdr:rowOff>
    </xdr:from>
    <xdr:to>
      <xdr:col>8</xdr:col>
      <xdr:colOff>488043</xdr:colOff>
      <xdr:row>41</xdr:row>
      <xdr:rowOff>211183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EDA8341-34D1-4C98-AAC4-52262A54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0" y="8823960"/>
          <a:ext cx="884283" cy="91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472440</xdr:colOff>
      <xdr:row>3</xdr:row>
      <xdr:rowOff>91440</xdr:rowOff>
    </xdr:from>
    <xdr:to>
      <xdr:col>8</xdr:col>
      <xdr:colOff>434340</xdr:colOff>
      <xdr:row>9</xdr:row>
      <xdr:rowOff>121920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CD294756-438D-4F29-908E-1BC36DFB4F9C}"/>
            </a:ext>
          </a:extLst>
        </xdr:cNvPr>
        <xdr:cNvSpPr txBox="1">
          <a:spLocks noChangeArrowheads="1"/>
        </xdr:cNvSpPr>
      </xdr:nvSpPr>
      <xdr:spPr bwMode="auto">
        <a:xfrm>
          <a:off x="1143000" y="937260"/>
          <a:ext cx="4655820" cy="1402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72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 証</a:t>
          </a:r>
        </a:p>
      </xdr:txBody>
    </xdr:sp>
    <xdr:clientData/>
  </xdr:twoCellAnchor>
  <xdr:twoCellAnchor>
    <xdr:from>
      <xdr:col>0</xdr:col>
      <xdr:colOff>121920</xdr:colOff>
      <xdr:row>9</xdr:row>
      <xdr:rowOff>38100</xdr:rowOff>
    </xdr:from>
    <xdr:to>
      <xdr:col>2</xdr:col>
      <xdr:colOff>144780</xdr:colOff>
      <xdr:row>11</xdr:row>
      <xdr:rowOff>185300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39B8E7A-8F4C-4DC3-AFAD-5F6E94F6F78C}"/>
            </a:ext>
          </a:extLst>
        </xdr:cNvPr>
        <xdr:cNvSpPr txBox="1">
          <a:spLocks noChangeArrowheads="1"/>
        </xdr:cNvSpPr>
      </xdr:nvSpPr>
      <xdr:spPr bwMode="auto">
        <a:xfrm>
          <a:off x="121920" y="2255520"/>
          <a:ext cx="1363980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ﾁｰﾑ名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0</xdr:col>
      <xdr:colOff>350520</xdr:colOff>
      <xdr:row>20</xdr:row>
      <xdr:rowOff>160020</xdr:rowOff>
    </xdr:from>
    <xdr:ext cx="2415540" cy="449580"/>
    <xdr:sp macro="" textlink="$L$5">
      <xdr:nvSpPr>
        <xdr:cNvPr id="6" name="テキスト ボックス 5">
          <a:extLst>
            <a:ext uri="{FF2B5EF4-FFF2-40B4-BE49-F238E27FC236}">
              <a16:creationId xmlns:a16="http://schemas.microsoft.com/office/drawing/2014/main" id="{6228E37C-92C4-4FC3-9EC6-C48909C724CA}"/>
            </a:ext>
          </a:extLst>
        </xdr:cNvPr>
        <xdr:cNvSpPr txBox="1"/>
      </xdr:nvSpPr>
      <xdr:spPr bwMode="auto">
        <a:xfrm>
          <a:off x="350520" y="4892040"/>
          <a:ext cx="2415540" cy="449580"/>
        </a:xfrm>
        <a:prstGeom prst="rect">
          <a:avLst/>
        </a:prstGeom>
        <a:noFill/>
        <a:ln>
          <a:noFill/>
        </a:ln>
      </xdr:spPr>
      <xdr:txBody>
        <a:bodyPr vertOverflow="clip" horzOverflow="clip" wrap="none" lIns="54864" tIns="22860" rIns="0" bIns="0" rtlCol="0" anchor="t" upright="1">
          <a:noAutofit/>
        </a:bodyPr>
        <a:lstStyle/>
        <a:p>
          <a:pPr algn="l" rtl="0"/>
          <a:fld id="{12B78532-9A06-4CDE-B647-F6CF3B9DEC42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0</xdr:col>
      <xdr:colOff>381000</xdr:colOff>
      <xdr:row>18</xdr:row>
      <xdr:rowOff>22860</xdr:rowOff>
    </xdr:from>
    <xdr:to>
      <xdr:col>3</xdr:col>
      <xdr:colOff>167640</xdr:colOff>
      <xdr:row>20</xdr:row>
      <xdr:rowOff>170060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7CDE2F9-C836-47C6-9060-B39FEF70D1B4}"/>
            </a:ext>
          </a:extLst>
        </xdr:cNvPr>
        <xdr:cNvSpPr txBox="1">
          <a:spLocks noChangeArrowheads="1"/>
        </xdr:cNvSpPr>
      </xdr:nvSpPr>
      <xdr:spPr bwMode="auto">
        <a:xfrm>
          <a:off x="381000" y="4297680"/>
          <a:ext cx="1798320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種 目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0</xdr:col>
      <xdr:colOff>350520</xdr:colOff>
      <xdr:row>22</xdr:row>
      <xdr:rowOff>60960</xdr:rowOff>
    </xdr:from>
    <xdr:ext cx="2415540" cy="419100"/>
    <xdr:sp macro="" textlink="$L$6">
      <xdr:nvSpPr>
        <xdr:cNvPr id="8" name="テキスト ボックス 7">
          <a:extLst>
            <a:ext uri="{FF2B5EF4-FFF2-40B4-BE49-F238E27FC236}">
              <a16:creationId xmlns:a16="http://schemas.microsoft.com/office/drawing/2014/main" id="{4A3F8FD2-A648-49CD-A580-C05556A6DF23}"/>
            </a:ext>
          </a:extLst>
        </xdr:cNvPr>
        <xdr:cNvSpPr txBox="1"/>
      </xdr:nvSpPr>
      <xdr:spPr bwMode="auto">
        <a:xfrm>
          <a:off x="350520" y="5250180"/>
          <a:ext cx="2415540" cy="4191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72BEE497-394B-4BE8-8462-EC2A3C356153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4</xdr:col>
      <xdr:colOff>205740</xdr:colOff>
      <xdr:row>18</xdr:row>
      <xdr:rowOff>22860</xdr:rowOff>
    </xdr:from>
    <xdr:to>
      <xdr:col>6</xdr:col>
      <xdr:colOff>228600</xdr:colOff>
      <xdr:row>20</xdr:row>
      <xdr:rowOff>170060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3FA28764-C682-4846-83C6-6A3FF0ECD45B}"/>
            </a:ext>
          </a:extLst>
        </xdr:cNvPr>
        <xdr:cNvSpPr txBox="1">
          <a:spLocks noChangeArrowheads="1"/>
        </xdr:cNvSpPr>
      </xdr:nvSpPr>
      <xdr:spPr bwMode="auto">
        <a:xfrm>
          <a:off x="2887980" y="4297680"/>
          <a:ext cx="1363980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記 録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oneCellAnchor>
    <xdr:from>
      <xdr:col>4</xdr:col>
      <xdr:colOff>205740</xdr:colOff>
      <xdr:row>21</xdr:row>
      <xdr:rowOff>15240</xdr:rowOff>
    </xdr:from>
    <xdr:ext cx="2804160" cy="623248"/>
    <xdr:sp macro="" textlink="$L$3">
      <xdr:nvSpPr>
        <xdr:cNvPr id="10" name="テキスト ボックス 9">
          <a:extLst>
            <a:ext uri="{FF2B5EF4-FFF2-40B4-BE49-F238E27FC236}">
              <a16:creationId xmlns:a16="http://schemas.microsoft.com/office/drawing/2014/main" id="{B39111D4-2A43-4AAE-BAA8-70690882DB09}"/>
            </a:ext>
          </a:extLst>
        </xdr:cNvPr>
        <xdr:cNvSpPr txBox="1"/>
      </xdr:nvSpPr>
      <xdr:spPr bwMode="auto">
        <a:xfrm>
          <a:off x="2887980" y="4975860"/>
          <a:ext cx="2804160" cy="623248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54864" tIns="22860" rIns="0" bIns="0" rtlCol="0" anchor="t" upright="1">
          <a:noAutofit/>
        </a:bodyPr>
        <a:lstStyle/>
        <a:p>
          <a:pPr algn="l" rtl="0"/>
          <a:fld id="{B7718D28-7928-482A-A7C6-964EC054FD2E}" type="TxLink">
            <a:rPr kumimoji="1" lang="en-US" altLang="en-US" sz="36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6</xdr:col>
      <xdr:colOff>472440</xdr:colOff>
      <xdr:row>21</xdr:row>
      <xdr:rowOff>152400</xdr:rowOff>
    </xdr:from>
    <xdr:ext cx="1158240" cy="423193"/>
    <xdr:sp macro="" textlink="$L$4">
      <xdr:nvSpPr>
        <xdr:cNvPr id="11" name="テキスト ボックス 10">
          <a:extLst>
            <a:ext uri="{FF2B5EF4-FFF2-40B4-BE49-F238E27FC236}">
              <a16:creationId xmlns:a16="http://schemas.microsoft.com/office/drawing/2014/main" id="{FF90D84E-6665-449C-80E2-0FBE7560C269}"/>
            </a:ext>
          </a:extLst>
        </xdr:cNvPr>
        <xdr:cNvSpPr txBox="1"/>
      </xdr:nvSpPr>
      <xdr:spPr bwMode="auto">
        <a:xfrm>
          <a:off x="4495800" y="5113020"/>
          <a:ext cx="1158240" cy="423193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spAutoFit/>
        </a:bodyPr>
        <a:lstStyle/>
        <a:p>
          <a:pPr algn="l" rtl="0"/>
          <a:fld id="{399E3FD7-7E4B-4E9E-958D-C010EC4FB46E}" type="TxLink">
            <a:rPr kumimoji="1" lang="en-US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 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228600</xdr:colOff>
      <xdr:row>26</xdr:row>
      <xdr:rowOff>38100</xdr:rowOff>
    </xdr:from>
    <xdr:ext cx="5654040" cy="2011680"/>
    <xdr:sp macro="" textlink="$K$13">
      <xdr:nvSpPr>
        <xdr:cNvPr id="12" name="テキスト ボックス 11">
          <a:extLst>
            <a:ext uri="{FF2B5EF4-FFF2-40B4-BE49-F238E27FC236}">
              <a16:creationId xmlns:a16="http://schemas.microsoft.com/office/drawing/2014/main" id="{97F53BD9-10DB-4325-A2BF-C3534421C77B}"/>
            </a:ext>
          </a:extLst>
        </xdr:cNvPr>
        <xdr:cNvSpPr txBox="1"/>
      </xdr:nvSpPr>
      <xdr:spPr bwMode="auto">
        <a:xfrm>
          <a:off x="228600" y="6141720"/>
          <a:ext cx="5654040" cy="201168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9E7AF205-2B66-4CF9-834A-8E8DFCEDF934}" type="TxLink">
            <a:rPr kumimoji="1" lang="ja-JP" altLang="en-US" sz="28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あなたは  において頭書の記録を収めましたことを証します</a:t>
          </a:fld>
          <a:endParaRPr kumimoji="1" lang="ja-JP" altLang="en-US" sz="20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oneCellAnchor>
    <xdr:from>
      <xdr:col>0</xdr:col>
      <xdr:colOff>594360</xdr:colOff>
      <xdr:row>36</xdr:row>
      <xdr:rowOff>0</xdr:rowOff>
    </xdr:from>
    <xdr:ext cx="2743200" cy="457200"/>
    <xdr:sp macro="" textlink="$K$2">
      <xdr:nvSpPr>
        <xdr:cNvPr id="13" name="テキスト ボックス 12">
          <a:extLst>
            <a:ext uri="{FF2B5EF4-FFF2-40B4-BE49-F238E27FC236}">
              <a16:creationId xmlns:a16="http://schemas.microsoft.com/office/drawing/2014/main" id="{490033A7-C9E1-425C-A6F6-E2ACBA68C915}"/>
            </a:ext>
          </a:extLst>
        </xdr:cNvPr>
        <xdr:cNvSpPr txBox="1"/>
      </xdr:nvSpPr>
      <xdr:spPr bwMode="auto">
        <a:xfrm>
          <a:off x="594360" y="8389620"/>
          <a:ext cx="2743200" cy="4572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4864" tIns="22860" rIns="0" bIns="0" rtlCol="0" anchor="t" upright="1">
          <a:noAutofit/>
        </a:bodyPr>
        <a:lstStyle/>
        <a:p>
          <a:pPr algn="l" rtl="0"/>
          <a:fld id="{7D7FA303-E6A0-48D1-A384-E1629E161BDF}" type="TxLink">
            <a:rPr kumimoji="1" lang="ja-JP" altLang="en-US" sz="2400" b="0" i="0" u="none" strike="noStrike" baseline="0">
              <a:solidFill>
                <a:srgbClr val="000000"/>
              </a:solidFill>
              <a:latin typeface="BIZ UD明朝 Medium"/>
              <a:ea typeface="BIZ UD明朝 Medium"/>
            </a:rPr>
            <a:pPr algn="l" rtl="0"/>
            <a:t>令和8年8月1日</a:t>
          </a:fld>
          <a:endParaRPr kumimoji="1" lang="ja-JP" altLang="en-US" sz="2400" b="0" i="0" u="none" strike="noStrike" baseline="0">
            <a:solidFill>
              <a:srgbClr val="000000"/>
            </a:solidFill>
            <a:latin typeface="BIZ UD明朝 Medium"/>
            <a:ea typeface="BIZ UD明朝 Medium"/>
          </a:endParaRPr>
        </a:p>
      </xdr:txBody>
    </xdr:sp>
    <xdr:clientData/>
  </xdr:oneCellAnchor>
  <xdr:twoCellAnchor>
    <xdr:from>
      <xdr:col>1</xdr:col>
      <xdr:colOff>335280</xdr:colOff>
      <xdr:row>38</xdr:row>
      <xdr:rowOff>0</xdr:rowOff>
    </xdr:from>
    <xdr:to>
      <xdr:col>6</xdr:col>
      <xdr:colOff>624903</xdr:colOff>
      <xdr:row>40</xdr:row>
      <xdr:rowOff>191158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B582846D-A488-40DB-87CC-3DFF103E0F61}"/>
            </a:ext>
          </a:extLst>
        </xdr:cNvPr>
        <xdr:cNvSpPr txBox="1">
          <a:spLocks noChangeArrowheads="1"/>
        </xdr:cNvSpPr>
      </xdr:nvSpPr>
      <xdr:spPr bwMode="auto">
        <a:xfrm>
          <a:off x="1005840" y="8846820"/>
          <a:ext cx="3642423" cy="648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小樽後志陸上競技協会</a:t>
          </a:r>
        </a:p>
      </xdr:txBody>
    </xdr:sp>
    <xdr:clientData/>
  </xdr:twoCellAnchor>
  <xdr:twoCellAnchor>
    <xdr:from>
      <xdr:col>2</xdr:col>
      <xdr:colOff>655320</xdr:colOff>
      <xdr:row>39</xdr:row>
      <xdr:rowOff>160020</xdr:rowOff>
    </xdr:from>
    <xdr:to>
      <xdr:col>8</xdr:col>
      <xdr:colOff>274382</xdr:colOff>
      <xdr:row>42</xdr:row>
      <xdr:rowOff>128021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FFC43ADF-8C93-40A8-AA3B-B102947FCA5F}"/>
            </a:ext>
          </a:extLst>
        </xdr:cNvPr>
        <xdr:cNvSpPr txBox="1">
          <a:spLocks noChangeArrowheads="1"/>
        </xdr:cNvSpPr>
      </xdr:nvSpPr>
      <xdr:spPr bwMode="auto">
        <a:xfrm>
          <a:off x="1996440" y="9235440"/>
          <a:ext cx="3642422" cy="653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2800" b="0" i="0" strike="noStrike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会 長　　堤　正和</a:t>
          </a:r>
        </a:p>
      </xdr:txBody>
    </xdr:sp>
    <xdr:clientData/>
  </xdr:twoCellAnchor>
  <xdr:twoCellAnchor>
    <xdr:from>
      <xdr:col>0</xdr:col>
      <xdr:colOff>228600</xdr:colOff>
      <xdr:row>18</xdr:row>
      <xdr:rowOff>30480</xdr:rowOff>
    </xdr:from>
    <xdr:to>
      <xdr:col>8</xdr:col>
      <xdr:colOff>373380</xdr:colOff>
      <xdr:row>20</xdr:row>
      <xdr:rowOff>160020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5DB8A6C-6AFA-4769-93A4-9779E3428809}"/>
            </a:ext>
          </a:extLst>
        </xdr:cNvPr>
        <xdr:cNvSpPr/>
      </xdr:nvSpPr>
      <xdr:spPr>
        <a:xfrm>
          <a:off x="228600" y="4305300"/>
          <a:ext cx="5509260" cy="586740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228600</xdr:colOff>
      <xdr:row>20</xdr:row>
      <xdr:rowOff>160020</xdr:rowOff>
    </xdr:from>
    <xdr:to>
      <xdr:col>8</xdr:col>
      <xdr:colOff>373380</xdr:colOff>
      <xdr:row>24</xdr:row>
      <xdr:rowOff>22860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BD7DB86D-17C4-4734-A467-B5F00DDC3CDD}"/>
            </a:ext>
          </a:extLst>
        </xdr:cNvPr>
        <xdr:cNvSpPr/>
      </xdr:nvSpPr>
      <xdr:spPr>
        <a:xfrm>
          <a:off x="228600" y="4892040"/>
          <a:ext cx="5509260" cy="777240"/>
        </a:xfrm>
        <a:prstGeom prst="rect">
          <a:avLst/>
        </a:prstGeom>
        <a:noFill/>
        <a:ln w="9525">
          <a:solidFill>
            <a:schemeClr val="tx1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18</xdr:row>
      <xdr:rowOff>38100</xdr:rowOff>
    </xdr:from>
    <xdr:to>
      <xdr:col>4</xdr:col>
      <xdr:colOff>45720</xdr:colOff>
      <xdr:row>24</xdr:row>
      <xdr:rowOff>7620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A5512CE5-0222-47C8-B4DA-1B9128552B71}"/>
            </a:ext>
          </a:extLst>
        </xdr:cNvPr>
        <xdr:cNvCxnSpPr/>
      </xdr:nvCxnSpPr>
      <xdr:spPr>
        <a:xfrm flipH="1">
          <a:off x="2720340" y="4312920"/>
          <a:ext cx="7620" cy="1341120"/>
        </a:xfrm>
        <a:prstGeom prst="line">
          <a:avLst/>
        </a:prstGeom>
        <a:ln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394335</xdr:colOff>
      <xdr:row>11</xdr:row>
      <xdr:rowOff>152400</xdr:rowOff>
    </xdr:from>
    <xdr:to>
      <xdr:col>5</xdr:col>
      <xdr:colOff>400050</xdr:colOff>
      <xdr:row>14</xdr:row>
      <xdr:rowOff>71000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AEBF92F7-995A-EAAB-14F9-92818D353144}"/>
            </a:ext>
          </a:extLst>
        </xdr:cNvPr>
        <xdr:cNvSpPr txBox="1">
          <a:spLocks noChangeArrowheads="1"/>
        </xdr:cNvSpPr>
      </xdr:nvSpPr>
      <xdr:spPr bwMode="auto">
        <a:xfrm>
          <a:off x="3061335" y="2828925"/>
          <a:ext cx="672465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>
    <xdr:from>
      <xdr:col>4</xdr:col>
      <xdr:colOff>400050</xdr:colOff>
      <xdr:row>13</xdr:row>
      <xdr:rowOff>144780</xdr:rowOff>
    </xdr:from>
    <xdr:to>
      <xdr:col>5</xdr:col>
      <xdr:colOff>329565</xdr:colOff>
      <xdr:row>16</xdr:row>
      <xdr:rowOff>63380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69250EA8-D4D4-86CB-796A-67F13B0C3AE5}"/>
            </a:ext>
          </a:extLst>
        </xdr:cNvPr>
        <xdr:cNvSpPr txBox="1">
          <a:spLocks noChangeArrowheads="1"/>
        </xdr:cNvSpPr>
      </xdr:nvSpPr>
      <xdr:spPr bwMode="auto">
        <a:xfrm>
          <a:off x="3082290" y="3276600"/>
          <a:ext cx="600075" cy="604400"/>
        </a:xfrm>
        <a:prstGeom prst="rect">
          <a:avLst/>
        </a:prstGeom>
        <a:noFill/>
        <a:ln>
          <a:noFill/>
        </a:ln>
      </xdr:spPr>
      <xdr:txBody>
        <a:bodyPr vertOverflow="clip" wrap="square" lIns="54864" tIns="22860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・</a:t>
          </a:r>
          <a:endParaRPr lang="en-US" altLang="ja-JP" sz="36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97696-2349-4116-9730-9ADEF19985A3}">
  <dimension ref="A1:U42"/>
  <sheetViews>
    <sheetView showGridLines="0" showRowColHeaders="0" tabSelected="1" zoomScaleNormal="100" workbookViewId="0">
      <selection activeCell="C2" sqref="C2"/>
    </sheetView>
  </sheetViews>
  <sheetFormatPr defaultRowHeight="18" customHeight="1" x14ac:dyDescent="0.45"/>
  <cols>
    <col min="1" max="10" width="8.796875" style="7"/>
    <col min="11" max="11" width="16" style="7" customWidth="1"/>
    <col min="12" max="12" width="15.19921875" style="10" customWidth="1"/>
    <col min="13" max="19" width="8.796875" style="10"/>
    <col min="20" max="21" width="8.796875" style="12"/>
    <col min="22" max="16384" width="8.796875" style="7"/>
  </cols>
  <sheetData>
    <row r="1" spans="1:19" ht="40.799999999999997" x14ac:dyDescent="0.45">
      <c r="A1" s="16" t="s">
        <v>0</v>
      </c>
      <c r="J1" s="10"/>
    </row>
    <row r="2" spans="1:19" ht="30.6" customHeight="1" x14ac:dyDescent="0.45">
      <c r="A2" s="18"/>
      <c r="B2" s="46" t="s">
        <v>1</v>
      </c>
      <c r="C2" s="20"/>
      <c r="D2" s="19" t="s">
        <v>2</v>
      </c>
      <c r="E2" s="17" t="str">
        <f>IFERROR(VLOOKUP(C2,データ貼付!C:R,2,FALSE),"")</f>
        <v/>
      </c>
      <c r="F2" s="21"/>
      <c r="G2" s="19" t="s">
        <v>3</v>
      </c>
      <c r="H2" s="17" t="str">
        <f>IFERROR(VLOOKUP(C2,データ貼付!C:R,5,FALSE),"")</f>
        <v/>
      </c>
      <c r="I2" s="21"/>
      <c r="K2" s="29">
        <f>データ貼付!U1</f>
        <v>46235</v>
      </c>
      <c r="L2" s="11">
        <v>1</v>
      </c>
      <c r="M2" s="12">
        <v>1</v>
      </c>
      <c r="N2" s="12">
        <v>2</v>
      </c>
      <c r="O2" s="12">
        <v>2</v>
      </c>
      <c r="P2" s="12">
        <v>3</v>
      </c>
      <c r="Q2" s="12">
        <v>3</v>
      </c>
      <c r="R2" s="12">
        <v>4</v>
      </c>
      <c r="S2" s="12">
        <v>4</v>
      </c>
    </row>
    <row r="3" spans="1:19" ht="18" customHeight="1" x14ac:dyDescent="0.45">
      <c r="K3" s="12" t="s">
        <v>5</v>
      </c>
      <c r="L3" s="30" t="str">
        <f>IF(OR(M3="",M3=0),"",SUBSTITUTE(IF(L7="T",SUBSTITUTE(SUBSTITUTE(M3,":","分"),".","秒"),IF(L7="F",SUBSTITUTE(M3,".","m"),M3)),"*",""))</f>
        <v/>
      </c>
      <c r="M3" s="31" t="str">
        <f>IFERROR(VLOOKUP(C2*10+1,データ貼付!A:R,11,FALSE),"")</f>
        <v/>
      </c>
      <c r="N3" s="30" t="str">
        <f>IF(OR(O3="",O3=0),"",SUBSTITUTE(IF(N7="T",SUBSTITUTE(SUBSTITUTE(O3,":","分"),".","秒"),IF(N7="F",SUBSTITUTE(O3,".","m"),O3)),"*",""))</f>
        <v/>
      </c>
      <c r="O3" s="31" t="str">
        <f>IFERROR(VLOOKUP(C2*10+2,データ貼付!A:R,11,FALSE),"")</f>
        <v/>
      </c>
      <c r="P3" s="30" t="str">
        <f>IF(OR(Q3="",Q3=0),"",SUBSTITUTE(IF(P7="T",SUBSTITUTE(SUBSTITUTE(Q3,":","分"),".","秒"),IF(P7="F",SUBSTITUTE(Q3,".","m"),Q3)),"*",""))</f>
        <v/>
      </c>
      <c r="Q3" s="31" t="str">
        <f>IFERROR(VLOOKUP(C2*10+3,データ貼付!A:R,11,FALSE),"")</f>
        <v/>
      </c>
      <c r="R3" s="30" t="str">
        <f>IF(OR(S3="",S3=0),"",SUBSTITUTE(IF(R7="T",SUBSTITUTE(SUBSTITUTE(S3,":","分"),".","秒"),IF(R7="F",SUBSTITUTE(S3,".","m"),S3)),"*",""))</f>
        <v/>
      </c>
      <c r="S3" s="31" t="str">
        <f>IFERROR(VLOOKUP(C2*10+4,データ貼付!A:R,11,FALSE),"")</f>
        <v/>
      </c>
    </row>
    <row r="4" spans="1:19" ht="18" customHeight="1" x14ac:dyDescent="0.45">
      <c r="A4" s="1"/>
      <c r="B4" s="1"/>
      <c r="C4" s="1"/>
      <c r="D4" s="1"/>
      <c r="E4" s="1"/>
      <c r="F4" s="1"/>
      <c r="G4" s="1"/>
      <c r="H4" s="1"/>
      <c r="I4" s="1"/>
      <c r="K4" s="12" t="s">
        <v>6</v>
      </c>
      <c r="L4" s="32" t="str">
        <f>IF(OR(M4="",M4=0),"","("&amp;SUBSTITUTE(M4,"*","")&amp;")")</f>
        <v/>
      </c>
      <c r="M4" s="11" t="str">
        <f>IFERROR(VLOOKUP(C2*10+1,データ貼付!A:R,13,FALSE),"")</f>
        <v/>
      </c>
      <c r="N4" s="32" t="str">
        <f>IF(OR(O4="",O4=0),"","("&amp;SUBSTITUTE(O4,"*","")&amp;")")</f>
        <v/>
      </c>
      <c r="O4" s="11" t="str">
        <f>IFERROR(VLOOKUP(C2*10+2,データ貼付!A:R,13,FALSE),"")</f>
        <v/>
      </c>
      <c r="P4" s="32" t="str">
        <f>IF(OR(Q4="",Q4=0),"","("&amp;SUBSTITUTE(Q4,"*","")&amp;")")</f>
        <v/>
      </c>
      <c r="Q4" s="11" t="str">
        <f>IFERROR(VLOOKUP(C2*10+3,データ貼付!A:R,13,FALSE),"")</f>
        <v/>
      </c>
      <c r="R4" s="32" t="str">
        <f>IF(OR(S4="",S4=0),"","("&amp;SUBSTITUTE(S4,"*","")&amp;")")</f>
        <v/>
      </c>
      <c r="S4" s="11" t="str">
        <f>IFERROR(VLOOKUP(C2*10+4,データ貼付!A:R,13,FALSE),"")</f>
        <v/>
      </c>
    </row>
    <row r="5" spans="1:19" ht="18" customHeight="1" x14ac:dyDescent="0.45">
      <c r="A5" s="1"/>
      <c r="B5" s="1"/>
      <c r="C5" s="1"/>
      <c r="D5" s="1"/>
      <c r="E5" s="1"/>
      <c r="F5" s="1"/>
      <c r="G5" s="1"/>
      <c r="H5" s="1"/>
      <c r="I5" s="1"/>
      <c r="K5" s="12" t="s">
        <v>20</v>
      </c>
      <c r="L5" s="33" t="str">
        <f>SUBSTITUTE(SUBSTITUTE(ASC(M5),"ｺﾝﾊﾞｲﾝﾄﾞA",""),"ｺﾝﾊﾞｲﾝﾄﾞB","")</f>
        <v/>
      </c>
      <c r="M5" s="11" t="str">
        <f>IFERROR(VLOOKUP(C2*10+1,データ貼付!A:R,14,FALSE),"")</f>
        <v/>
      </c>
      <c r="N5" s="33" t="str">
        <f>SUBSTITUTE(SUBSTITUTE(ASC(O5),"ｺﾝﾊﾞｲﾝﾄﾞA",""),"ｺﾝﾊﾞｲﾝﾄﾞB","")</f>
        <v/>
      </c>
      <c r="O5" s="11" t="str">
        <f>IFERROR(VLOOKUP(C2*10+2,データ貼付!A:R,14,FALSE),"")</f>
        <v/>
      </c>
      <c r="P5" s="33" t="str">
        <f>SUBSTITUTE(SUBSTITUTE(ASC(Q5),"ｺﾝﾊﾞｲﾝﾄﾞA",""),"ｺﾝﾊﾞｲﾝﾄﾞB","")</f>
        <v/>
      </c>
      <c r="Q5" s="11" t="str">
        <f>IFERROR(VLOOKUP(C2*10+3,データ貼付!A:R,14,FALSE),"")</f>
        <v/>
      </c>
      <c r="R5" s="33" t="str">
        <f>SUBSTITUTE(SUBSTITUTE(ASC(S5),"ｺﾝﾊﾞｲﾝﾄﾞA",""),"ｺﾝﾊﾞｲﾝﾄﾞB","")</f>
        <v/>
      </c>
      <c r="S5" s="11" t="str">
        <f>IFERROR(VLOOKUP(C2*10+4,データ貼付!A:R,14,FALSE),"")</f>
        <v/>
      </c>
    </row>
    <row r="6" spans="1:19" ht="18" customHeight="1" x14ac:dyDescent="0.45">
      <c r="A6" s="1"/>
      <c r="B6" s="1"/>
      <c r="C6" s="1"/>
      <c r="D6" s="1"/>
      <c r="E6" s="1"/>
      <c r="F6" s="1"/>
      <c r="G6" s="1"/>
      <c r="H6" s="1"/>
      <c r="I6" s="1"/>
      <c r="K6" s="12" t="s">
        <v>21</v>
      </c>
      <c r="L6" s="33" t="str">
        <f>IF(ISERROR(LEFT(M6,FIND("(",ASC(M6))-1)),M6,LEFT(M6,FIND("(",ASC(M6))-1))</f>
        <v/>
      </c>
      <c r="M6" s="11" t="str">
        <f>IFERROR(VLOOKUP(C2*10+1,データ貼付!A:R,16,FALSE),"")</f>
        <v/>
      </c>
      <c r="N6" s="33" t="str">
        <f>IF(ISERROR(LEFT(O6,FIND("(",ASC(O6))-1)),O6,LEFT(O6,FIND("(",ASC(O6))-1))</f>
        <v/>
      </c>
      <c r="O6" s="11" t="str">
        <f>IFERROR(VLOOKUP(C2*10+2,データ貼付!A:R,16,FALSE),"")</f>
        <v/>
      </c>
      <c r="P6" s="33" t="str">
        <f>IF(ISERROR(LEFT(Q6,FIND("(",ASC(Q6))-1)),Q6,LEFT(Q6,FIND("(",ASC(Q6))-1))</f>
        <v/>
      </c>
      <c r="Q6" s="11" t="str">
        <f>IFERROR(VLOOKUP(C2*10+3,データ貼付!A:R,16,FALSE),"")</f>
        <v/>
      </c>
      <c r="R6" s="33" t="str">
        <f>IF(ISERROR(LEFT(S6,FIND("(",ASC(S6))-1)),S6,LEFT(S6,FIND("(",ASC(S6))-1))</f>
        <v/>
      </c>
      <c r="S6" s="11" t="str">
        <f>IFERROR(VLOOKUP(C2*10+4,データ貼付!A:R,16,FALSE),"")</f>
        <v/>
      </c>
    </row>
    <row r="7" spans="1:19" ht="18" customHeight="1" x14ac:dyDescent="0.45">
      <c r="A7" s="1"/>
      <c r="B7" s="1"/>
      <c r="C7" s="1"/>
      <c r="D7" s="1"/>
      <c r="E7" s="1"/>
      <c r="F7" s="1"/>
      <c r="G7" s="1"/>
      <c r="H7" s="1"/>
      <c r="I7" s="1"/>
      <c r="K7" s="12" t="s">
        <v>26</v>
      </c>
      <c r="L7" s="12" t="str">
        <f>IFERROR(VLOOKUP(C2*10+1,データ貼付!A:R,18,FALSE),"")</f>
        <v/>
      </c>
      <c r="M7" s="12"/>
      <c r="N7" s="12" t="str">
        <f>IFERROR(VLOOKUP(C2*10+2,データ貼付!A:R,18,FALSE),"")</f>
        <v/>
      </c>
      <c r="O7" s="12"/>
      <c r="P7" s="12" t="str">
        <f>IFERROR(VLOOKUP(C2*10+3,データ貼付!A:R,18,FALSE),"")</f>
        <v/>
      </c>
      <c r="Q7" s="12"/>
      <c r="R7" s="12" t="str">
        <f>IFERROR(VLOOKUP(C2*10+4,データ貼付!A:R,18,FALSE),"")</f>
        <v/>
      </c>
      <c r="S7" s="12"/>
    </row>
    <row r="8" spans="1:19" ht="18" customHeight="1" x14ac:dyDescent="0.45">
      <c r="A8" s="1"/>
      <c r="B8" s="1"/>
      <c r="C8" s="1"/>
      <c r="D8" s="1"/>
      <c r="E8" s="1"/>
      <c r="F8" s="1"/>
      <c r="G8" s="1"/>
      <c r="H8" s="1"/>
      <c r="I8" s="1"/>
      <c r="K8" s="12"/>
      <c r="L8" s="12"/>
      <c r="M8" s="12"/>
      <c r="N8" s="11"/>
      <c r="O8" s="12"/>
      <c r="P8" s="12"/>
      <c r="Q8" s="12"/>
      <c r="R8" s="12"/>
      <c r="S8" s="12"/>
    </row>
    <row r="9" spans="1:19" ht="18" customHeight="1" x14ac:dyDescent="0.45">
      <c r="A9" s="1"/>
      <c r="B9" s="1"/>
      <c r="C9" s="1"/>
      <c r="D9" s="1"/>
      <c r="E9" s="1"/>
      <c r="F9" s="1"/>
      <c r="G9" s="1"/>
      <c r="H9" s="1"/>
      <c r="I9" s="1"/>
      <c r="K9" s="12" t="s">
        <v>13</v>
      </c>
      <c r="L9" s="11" t="str">
        <f>IFERROR(VLOOKUP(C2*10+1,データ貼付!A:R,17,FALSE),"")</f>
        <v/>
      </c>
      <c r="M9" s="12"/>
      <c r="N9" s="12"/>
      <c r="O9" s="12"/>
      <c r="P9" s="12"/>
      <c r="Q9" s="12"/>
      <c r="R9" s="12"/>
      <c r="S9" s="12"/>
    </row>
    <row r="10" spans="1:19" ht="19.8" customHeight="1" x14ac:dyDescent="0.35">
      <c r="A10" s="48" t="s">
        <v>27</v>
      </c>
      <c r="B10" s="48"/>
      <c r="C10" s="49" t="str">
        <f>" "&amp;E2</f>
        <v xml:space="preserve"> </v>
      </c>
      <c r="D10" s="49"/>
      <c r="E10" s="49"/>
      <c r="F10" s="49"/>
      <c r="G10" s="49"/>
      <c r="H10" s="49"/>
      <c r="I10" s="49"/>
      <c r="K10" s="34" t="str">
        <f>"あなたは "&amp;L9&amp;" において頭書の記録を収めましたことを証します"</f>
        <v>あなたは  において頭書の記録を収めましたことを証します</v>
      </c>
      <c r="L10" s="11"/>
      <c r="M10" s="12"/>
      <c r="N10" s="12"/>
      <c r="O10" s="12"/>
      <c r="P10" s="12"/>
      <c r="Q10" s="12"/>
      <c r="R10" s="12"/>
      <c r="S10" s="12"/>
    </row>
    <row r="11" spans="1:19" ht="19.8" customHeight="1" x14ac:dyDescent="0.45">
      <c r="A11" s="48"/>
      <c r="B11" s="48"/>
      <c r="C11" s="49"/>
      <c r="D11" s="49"/>
      <c r="E11" s="49"/>
      <c r="F11" s="49"/>
      <c r="G11" s="49"/>
      <c r="H11" s="49"/>
      <c r="I11" s="49"/>
    </row>
    <row r="12" spans="1:19" ht="18" customHeight="1" x14ac:dyDescent="0.45">
      <c r="A12" s="1"/>
      <c r="B12" s="1"/>
      <c r="C12" s="50" t="str">
        <f>"　("&amp;H2&amp;")"</f>
        <v>　()</v>
      </c>
      <c r="D12" s="50"/>
      <c r="E12" s="50"/>
      <c r="F12" s="50"/>
      <c r="G12" s="50"/>
      <c r="H12" s="9"/>
      <c r="I12" s="9"/>
      <c r="K12" s="8"/>
      <c r="L12" s="13"/>
    </row>
    <row r="13" spans="1:19" ht="18" customHeight="1" x14ac:dyDescent="0.45">
      <c r="A13" s="1"/>
      <c r="B13" s="1"/>
      <c r="C13" s="50"/>
      <c r="D13" s="50"/>
      <c r="E13" s="50"/>
      <c r="F13" s="50"/>
      <c r="G13" s="50"/>
      <c r="H13" s="9"/>
      <c r="I13" s="9"/>
      <c r="K13" s="8"/>
      <c r="L13" s="13"/>
    </row>
    <row r="14" spans="1:19" ht="18" customHeight="1" x14ac:dyDescent="0.45">
      <c r="A14" s="1"/>
      <c r="B14" s="1"/>
      <c r="C14" s="1"/>
      <c r="D14" s="1"/>
      <c r="E14" s="1"/>
      <c r="F14" s="1"/>
      <c r="G14" s="1"/>
      <c r="H14" s="1"/>
      <c r="I14" s="1"/>
    </row>
    <row r="15" spans="1:19" ht="18" customHeight="1" x14ac:dyDescent="0.45">
      <c r="A15" s="1"/>
      <c r="B15" s="1"/>
      <c r="C15" s="1"/>
      <c r="D15" s="1"/>
      <c r="E15" s="1"/>
      <c r="F15" s="1"/>
      <c r="G15" s="1"/>
      <c r="H15" s="1"/>
      <c r="I15" s="1"/>
    </row>
    <row r="16" spans="1:19" ht="18" customHeight="1" x14ac:dyDescent="0.45">
      <c r="A16" s="1"/>
      <c r="B16" s="1"/>
      <c r="C16" s="1"/>
      <c r="D16" s="1"/>
      <c r="E16" s="1"/>
      <c r="F16" s="1"/>
      <c r="G16" s="1"/>
      <c r="H16" s="1"/>
      <c r="I16" s="1"/>
    </row>
    <row r="17" spans="1:9" ht="18" customHeight="1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ht="18" customHeight="1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45">
      <c r="A19" s="1"/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45">
      <c r="A20" s="1"/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ht="18" customHeight="1" x14ac:dyDescent="0.45">
      <c r="A22" s="1"/>
      <c r="B22" s="1"/>
      <c r="C22" s="1"/>
      <c r="D22" s="1"/>
      <c r="E22" s="1"/>
      <c r="F22" s="1"/>
      <c r="G22" s="1"/>
      <c r="H22" s="1"/>
      <c r="I22" s="1"/>
    </row>
    <row r="23" spans="1:9" ht="18" customHeight="1" x14ac:dyDescent="0.45">
      <c r="A23" s="1"/>
      <c r="B23" s="1"/>
      <c r="C23" s="1"/>
      <c r="D23" s="1"/>
      <c r="E23" s="1"/>
      <c r="F23" s="1"/>
      <c r="G23" s="1"/>
      <c r="H23" s="1"/>
      <c r="I23" s="1"/>
    </row>
    <row r="24" spans="1:9" ht="18" customHeight="1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45">
      <c r="A25" s="1"/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45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 x14ac:dyDescent="0.45">
      <c r="A28" s="1"/>
      <c r="B28" s="1"/>
      <c r="C28" s="1"/>
      <c r="D28" s="1"/>
      <c r="E28" s="1"/>
      <c r="F28" s="1"/>
      <c r="G28" s="1"/>
      <c r="H28" s="1"/>
      <c r="I28" s="1"/>
    </row>
    <row r="29" spans="1:9" ht="18" customHeight="1" x14ac:dyDescent="0.45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45">
      <c r="A30" s="1"/>
      <c r="B30" s="1"/>
      <c r="C30" s="1"/>
      <c r="D30" s="1"/>
      <c r="E30" s="1"/>
      <c r="F30" s="1"/>
      <c r="G30" s="1"/>
      <c r="H30" s="1"/>
      <c r="I30" s="1"/>
    </row>
    <row r="31" spans="1:9" ht="18" customHeight="1" x14ac:dyDescent="0.45">
      <c r="A31" s="1"/>
      <c r="B31" s="1"/>
      <c r="C31" s="1"/>
      <c r="D31" s="1"/>
      <c r="E31" s="1"/>
      <c r="F31" s="1"/>
      <c r="G31" s="1"/>
      <c r="H31" s="1"/>
      <c r="I31" s="1"/>
    </row>
    <row r="32" spans="1:9" ht="18" customHeight="1" x14ac:dyDescent="0.45">
      <c r="A32" s="1"/>
      <c r="B32" s="1"/>
      <c r="C32" s="1"/>
      <c r="D32" s="1"/>
      <c r="E32" s="1"/>
      <c r="F32" s="1"/>
      <c r="G32" s="1"/>
      <c r="H32" s="1"/>
      <c r="I32" s="1"/>
    </row>
    <row r="33" spans="1:9" ht="18" customHeight="1" x14ac:dyDescent="0.45">
      <c r="A33" s="1"/>
      <c r="B33" s="1"/>
      <c r="C33" s="1"/>
      <c r="D33" s="1"/>
      <c r="E33" s="1"/>
      <c r="F33" s="1"/>
      <c r="G33" s="1"/>
      <c r="H33" s="1"/>
      <c r="I33" s="1"/>
    </row>
    <row r="34" spans="1:9" ht="18" customHeight="1" x14ac:dyDescent="0.45">
      <c r="A34" s="1"/>
      <c r="B34" s="1"/>
      <c r="C34" s="1"/>
      <c r="D34" s="1"/>
      <c r="E34" s="1"/>
      <c r="F34" s="1"/>
      <c r="G34" s="1"/>
      <c r="H34" s="1"/>
      <c r="I34" s="1"/>
    </row>
    <row r="35" spans="1:9" ht="18" customHeight="1" x14ac:dyDescent="0.45">
      <c r="A35" s="1"/>
      <c r="B35" s="1"/>
      <c r="C35" s="1"/>
      <c r="D35" s="1"/>
      <c r="E35" s="1"/>
      <c r="F35" s="1"/>
      <c r="G35" s="1"/>
      <c r="H35" s="1"/>
      <c r="I35" s="1"/>
    </row>
    <row r="36" spans="1:9" ht="14.4" customHeight="1" x14ac:dyDescent="0.45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 x14ac:dyDescent="0.45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 x14ac:dyDescent="0.45">
      <c r="A38" s="1"/>
      <c r="B38" s="1"/>
      <c r="C38" s="1"/>
      <c r="D38" s="1"/>
      <c r="E38" s="1"/>
      <c r="F38" s="1"/>
      <c r="G38" s="1"/>
      <c r="H38" s="1"/>
      <c r="I38" s="1"/>
    </row>
    <row r="39" spans="1:9" ht="18" customHeight="1" x14ac:dyDescent="0.45">
      <c r="A39" s="1"/>
      <c r="B39" s="1"/>
      <c r="C39" s="1"/>
      <c r="D39" s="1"/>
      <c r="E39" s="1"/>
      <c r="F39" s="1"/>
      <c r="G39" s="1"/>
      <c r="H39" s="1"/>
      <c r="I39" s="1"/>
    </row>
    <row r="40" spans="1:9" ht="18" customHeight="1" x14ac:dyDescent="0.45">
      <c r="A40" s="1"/>
      <c r="B40" s="1"/>
      <c r="C40" s="1"/>
      <c r="D40" s="1"/>
      <c r="E40" s="1"/>
      <c r="F40" s="1"/>
      <c r="G40" s="1"/>
      <c r="H40" s="1"/>
      <c r="I40" s="1"/>
    </row>
    <row r="41" spans="1:9" ht="18" customHeight="1" x14ac:dyDescent="0.45">
      <c r="A41" s="1"/>
      <c r="B41" s="1"/>
      <c r="C41" s="1"/>
      <c r="D41" s="1"/>
      <c r="E41" s="1"/>
      <c r="F41" s="1"/>
      <c r="G41" s="1"/>
      <c r="H41" s="1"/>
      <c r="I41" s="1"/>
    </row>
    <row r="42" spans="1:9" ht="18" customHeight="1" x14ac:dyDescent="0.45">
      <c r="A42" s="1"/>
      <c r="B42" s="1"/>
      <c r="C42" s="1"/>
      <c r="D42" s="1"/>
      <c r="E42" s="1"/>
      <c r="F42" s="1"/>
      <c r="G42" s="1"/>
      <c r="H42" s="1"/>
      <c r="I42" s="1"/>
    </row>
  </sheetData>
  <sheetProtection algorithmName="SHA-512" hashValue="tReQKHJ+9J6oD6bhsHppTJL2YL8W77mcd3ovBFCQGzMfE4rNodvsk6//4fEUezEajsy6WXQf3ynrwuaQK+SLWQ==" saltValue="wxe1SqtaS2X+vGgWuLAOmQ==" spinCount="100000" sheet="1" objects="1" scenarios="1" selectLockedCells="1"/>
  <mergeCells count="3">
    <mergeCell ref="A10:B11"/>
    <mergeCell ref="C10:I11"/>
    <mergeCell ref="C12:G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11A7-C304-4262-93C4-EBCEE29DBC20}">
  <dimension ref="A1:U42"/>
  <sheetViews>
    <sheetView showGridLines="0" showRowColHeaders="0" zoomScaleNormal="100" workbookViewId="0">
      <selection activeCell="C2" sqref="C2"/>
    </sheetView>
  </sheetViews>
  <sheetFormatPr defaultRowHeight="18" customHeight="1" x14ac:dyDescent="0.45"/>
  <cols>
    <col min="1" max="10" width="8.796875" style="14"/>
    <col min="11" max="11" width="16" style="14" customWidth="1"/>
    <col min="12" max="12" width="15.19921875" style="14" customWidth="1"/>
    <col min="13" max="16384" width="8.796875" style="14"/>
  </cols>
  <sheetData>
    <row r="1" spans="1:21" ht="40.799999999999997" x14ac:dyDescent="0.45">
      <c r="A1" s="15" t="s">
        <v>0</v>
      </c>
    </row>
    <row r="2" spans="1:21" ht="30.6" customHeight="1" x14ac:dyDescent="0.45">
      <c r="A2" s="26" t="s">
        <v>29</v>
      </c>
      <c r="B2" s="47"/>
      <c r="C2" s="23"/>
      <c r="D2" s="24"/>
      <c r="E2" s="1"/>
      <c r="F2" s="25"/>
      <c r="G2" s="27" t="s">
        <v>19</v>
      </c>
      <c r="H2" s="28" t="str">
        <f>IFERROR(VLOOKUP(C2,データ貼付リレー!A:R,2,FALSE),"")</f>
        <v/>
      </c>
      <c r="I2" s="22"/>
      <c r="K2" s="35">
        <f>データ貼付リレー!R1</f>
        <v>46235</v>
      </c>
      <c r="L2" s="36">
        <v>1</v>
      </c>
      <c r="M2" s="37">
        <v>1</v>
      </c>
      <c r="N2" s="37"/>
      <c r="O2" s="37"/>
      <c r="P2" s="37"/>
      <c r="Q2" s="37"/>
      <c r="R2" s="37"/>
      <c r="S2" s="37"/>
      <c r="T2" s="37"/>
      <c r="U2" s="37"/>
    </row>
    <row r="3" spans="1:21" ht="18" customHeight="1" x14ac:dyDescent="0.45">
      <c r="K3" s="37" t="s">
        <v>5</v>
      </c>
      <c r="L3" s="38" t="str">
        <f>IF(OR(M3="",M3=0),"",SUBSTITUTE(SUBSTITUTE(SUBSTITUTE(M3,":","分"),".","秒"),"*",""))</f>
        <v/>
      </c>
      <c r="M3" s="39" t="str">
        <f>IFERROR(VLOOKUP(C2,データ貼付リレー!A:R,6,FALSE),"")</f>
        <v/>
      </c>
      <c r="N3" s="40"/>
      <c r="O3" s="39"/>
      <c r="P3" s="37"/>
      <c r="Q3" s="37"/>
      <c r="R3" s="37"/>
      <c r="S3" s="37"/>
      <c r="T3" s="37"/>
      <c r="U3" s="37"/>
    </row>
    <row r="4" spans="1:21" ht="18" customHeight="1" x14ac:dyDescent="0.45">
      <c r="A4" s="1"/>
      <c r="B4" s="1"/>
      <c r="C4" s="1"/>
      <c r="D4" s="1"/>
      <c r="E4" s="1"/>
      <c r="F4" s="1"/>
      <c r="G4" s="1"/>
      <c r="H4" s="1"/>
      <c r="I4" s="1"/>
      <c r="K4" s="37" t="s">
        <v>6</v>
      </c>
      <c r="L4" s="41" t="str">
        <f>IF(M4="","","("&amp;M4&amp;")")</f>
        <v/>
      </c>
      <c r="M4" s="36"/>
      <c r="N4" s="41"/>
      <c r="O4" s="36"/>
      <c r="P4" s="37"/>
      <c r="Q4" s="37"/>
      <c r="R4" s="37"/>
      <c r="S4" s="37"/>
      <c r="T4" s="37"/>
      <c r="U4" s="37"/>
    </row>
    <row r="5" spans="1:21" ht="18" customHeight="1" x14ac:dyDescent="0.45">
      <c r="A5" s="1"/>
      <c r="B5" s="1"/>
      <c r="C5" s="1"/>
      <c r="D5" s="1"/>
      <c r="E5" s="1"/>
      <c r="F5" s="1"/>
      <c r="G5" s="1"/>
      <c r="H5" s="1"/>
      <c r="I5" s="1"/>
      <c r="K5" s="37" t="s">
        <v>20</v>
      </c>
      <c r="L5" s="41" t="str">
        <f>SUBSTITUTE(SUBSTITUTE(ASC(M5),"ｺﾝﾊﾞｲﾝﾄﾞA",""),"ｺﾝﾊﾞｲﾝﾄﾞB","")</f>
        <v/>
      </c>
      <c r="M5" s="36" t="str">
        <f>IFERROR(VLOOKUP(C2,データ貼付リレー!A:R,7,FALSE),"")</f>
        <v/>
      </c>
      <c r="N5" s="41"/>
      <c r="O5" s="36"/>
      <c r="P5" s="37"/>
      <c r="Q5" s="37"/>
      <c r="R5" s="37"/>
      <c r="S5" s="37"/>
      <c r="T5" s="37"/>
      <c r="U5" s="37"/>
    </row>
    <row r="6" spans="1:21" ht="18" customHeight="1" x14ac:dyDescent="0.45">
      <c r="A6" s="1"/>
      <c r="B6" s="1"/>
      <c r="C6" s="1"/>
      <c r="D6" s="1"/>
      <c r="E6" s="1"/>
      <c r="F6" s="1"/>
      <c r="G6" s="1"/>
      <c r="H6" s="1"/>
      <c r="I6" s="1"/>
      <c r="K6" s="37" t="s">
        <v>21</v>
      </c>
      <c r="L6" s="41" t="str">
        <f>IF(ISERROR(LEFT(M6,FIND("(",ASC(M6))-1)),M6,LEFT(M6,FIND("(",ASC(M6))-1))</f>
        <v/>
      </c>
      <c r="M6" s="36" t="str">
        <f>IFERROR(VLOOKUP(C2,データ貼付リレー!A:R,9,FALSE),"")</f>
        <v/>
      </c>
      <c r="N6" s="41"/>
      <c r="O6" s="36"/>
      <c r="P6" s="37"/>
      <c r="Q6" s="37"/>
      <c r="R6" s="37"/>
      <c r="S6" s="37"/>
      <c r="T6" s="37"/>
      <c r="U6" s="37"/>
    </row>
    <row r="7" spans="1:21" ht="18" customHeight="1" x14ac:dyDescent="0.45">
      <c r="A7" s="1"/>
      <c r="B7" s="1"/>
      <c r="C7" s="1"/>
      <c r="D7" s="1"/>
      <c r="E7" s="1"/>
      <c r="F7" s="1"/>
      <c r="G7" s="1"/>
      <c r="H7" s="1"/>
      <c r="I7" s="1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21" ht="18" customHeight="1" x14ac:dyDescent="0.45">
      <c r="A8" s="1"/>
      <c r="B8" s="1"/>
      <c r="C8" s="1"/>
      <c r="D8" s="1"/>
      <c r="E8" s="1"/>
      <c r="F8" s="1"/>
      <c r="G8" s="1"/>
      <c r="H8" s="1"/>
      <c r="I8" s="1"/>
      <c r="K8" s="37" t="s">
        <v>13</v>
      </c>
      <c r="L8" s="36" t="str">
        <f>IFERROR(VLOOKUP(C2,データ貼付リレー!A:R,10,FALSE),"")</f>
        <v/>
      </c>
      <c r="M8" s="37"/>
      <c r="N8" s="36"/>
      <c r="O8" s="37"/>
      <c r="P8" s="37"/>
      <c r="Q8" s="37"/>
      <c r="R8" s="37"/>
      <c r="S8" s="37"/>
      <c r="T8" s="37"/>
      <c r="U8" s="37"/>
    </row>
    <row r="9" spans="1:21" ht="18" customHeight="1" x14ac:dyDescent="0.45">
      <c r="A9" s="1"/>
      <c r="B9" s="1"/>
      <c r="C9" s="1"/>
      <c r="D9" s="1"/>
      <c r="E9" s="1"/>
      <c r="F9" s="1"/>
      <c r="G9" s="1"/>
      <c r="H9" s="1"/>
      <c r="I9" s="1"/>
      <c r="K9" s="42" t="s">
        <v>22</v>
      </c>
      <c r="L9" s="36" t="str">
        <f>IFERROR(VLOOKUP(C2,データ貼付リレー!A:R,11,FALSE),"")</f>
        <v/>
      </c>
      <c r="M9" s="37"/>
      <c r="N9" s="37"/>
      <c r="O9" s="37"/>
      <c r="P9" s="37"/>
      <c r="Q9" s="37"/>
      <c r="R9" s="37"/>
      <c r="S9" s="37"/>
      <c r="T9" s="37"/>
      <c r="U9" s="37"/>
    </row>
    <row r="10" spans="1:21" ht="18" customHeight="1" x14ac:dyDescent="0.45">
      <c r="A10" s="1"/>
      <c r="B10" s="1"/>
      <c r="C10" s="51" t="str">
        <f>" "&amp;H2</f>
        <v xml:space="preserve"> </v>
      </c>
      <c r="D10" s="51"/>
      <c r="E10" s="51"/>
      <c r="F10" s="51"/>
      <c r="G10" s="51"/>
      <c r="H10" s="51"/>
      <c r="I10" s="51"/>
      <c r="K10" s="42" t="s">
        <v>23</v>
      </c>
      <c r="L10" s="36" t="str">
        <f>IFERROR(VLOOKUP(C2,データ貼付リレー!A:R,12,FALSE),"")</f>
        <v/>
      </c>
      <c r="M10" s="37"/>
      <c r="N10" s="37"/>
      <c r="O10" s="37"/>
      <c r="P10" s="37"/>
      <c r="Q10" s="37"/>
      <c r="R10" s="37"/>
      <c r="S10" s="37"/>
      <c r="T10" s="37"/>
      <c r="U10" s="37"/>
    </row>
    <row r="11" spans="1:21" ht="18" customHeight="1" x14ac:dyDescent="0.45">
      <c r="A11" s="1"/>
      <c r="B11" s="1"/>
      <c r="C11" s="51"/>
      <c r="D11" s="51"/>
      <c r="E11" s="51"/>
      <c r="F11" s="51"/>
      <c r="G11" s="51"/>
      <c r="H11" s="51"/>
      <c r="I11" s="51"/>
      <c r="K11" s="42" t="s">
        <v>24</v>
      </c>
      <c r="L11" s="36" t="str">
        <f>IFERROR(VLOOKUP(C2,データ貼付リレー!A:R,13,FALSE),"")</f>
        <v/>
      </c>
      <c r="M11" s="37"/>
      <c r="N11" s="37"/>
      <c r="O11" s="37"/>
      <c r="P11" s="37"/>
      <c r="Q11" s="37"/>
      <c r="R11" s="37"/>
      <c r="S11" s="37"/>
      <c r="T11" s="37"/>
      <c r="U11" s="37"/>
    </row>
    <row r="12" spans="1:21" ht="18" customHeight="1" x14ac:dyDescent="0.45">
      <c r="A12" s="1"/>
      <c r="B12" s="1"/>
      <c r="C12" s="51"/>
      <c r="D12" s="51"/>
      <c r="E12" s="51"/>
      <c r="F12" s="51"/>
      <c r="G12" s="51"/>
      <c r="H12" s="51"/>
      <c r="I12" s="51"/>
      <c r="K12" s="42" t="s">
        <v>25</v>
      </c>
      <c r="L12" s="36" t="str">
        <f>IFERROR(VLOOKUP(C2,データ貼付リレー!A:R,14,FALSE),"")</f>
        <v/>
      </c>
      <c r="M12" s="37"/>
      <c r="N12" s="37"/>
      <c r="O12" s="37"/>
      <c r="P12" s="37"/>
      <c r="Q12" s="37"/>
      <c r="R12" s="37"/>
      <c r="S12" s="37"/>
      <c r="T12" s="37"/>
      <c r="U12" s="37"/>
    </row>
    <row r="13" spans="1:21" ht="18" customHeight="1" x14ac:dyDescent="0.35">
      <c r="A13" s="1"/>
      <c r="B13" s="1"/>
      <c r="C13" s="52" t="str">
        <f>IF(L9="","",L9)</f>
        <v/>
      </c>
      <c r="D13" s="52"/>
      <c r="E13" s="52"/>
      <c r="F13" s="52" t="str">
        <f>IF(L10="","",L10)</f>
        <v/>
      </c>
      <c r="G13" s="52"/>
      <c r="H13" s="52"/>
      <c r="I13" s="1"/>
      <c r="K13" s="43" t="str">
        <f>"あなたは "&amp;L8&amp;" において頭書の記録を収めましたことを証します"</f>
        <v>あなたは  において頭書の記録を収めましたことを証します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</row>
    <row r="14" spans="1:21" ht="18" customHeight="1" x14ac:dyDescent="0.45">
      <c r="A14" s="1"/>
      <c r="B14" s="1"/>
      <c r="C14" s="52"/>
      <c r="D14" s="52"/>
      <c r="E14" s="52"/>
      <c r="F14" s="52"/>
      <c r="G14" s="52"/>
      <c r="H14" s="52"/>
      <c r="I14" s="1"/>
    </row>
    <row r="15" spans="1:21" ht="18" customHeight="1" x14ac:dyDescent="0.45">
      <c r="A15" s="1"/>
      <c r="B15" s="1"/>
      <c r="C15" s="52" t="str">
        <f>IF(L11="","",L11)</f>
        <v/>
      </c>
      <c r="D15" s="52"/>
      <c r="E15" s="52"/>
      <c r="F15" s="52" t="str">
        <f>IF(L12="","",L12)</f>
        <v/>
      </c>
      <c r="G15" s="52"/>
      <c r="H15" s="52"/>
      <c r="I15" s="1"/>
    </row>
    <row r="16" spans="1:21" ht="18" customHeight="1" x14ac:dyDescent="0.45">
      <c r="A16" s="1"/>
      <c r="B16" s="1"/>
      <c r="C16" s="52"/>
      <c r="D16" s="52"/>
      <c r="E16" s="52"/>
      <c r="F16" s="52"/>
      <c r="G16" s="52"/>
      <c r="H16" s="52"/>
      <c r="I16" s="1"/>
    </row>
    <row r="17" spans="1:9" ht="18" customHeight="1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ht="18" customHeight="1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ht="18" customHeight="1" x14ac:dyDescent="0.45">
      <c r="A19" s="1"/>
      <c r="B19" s="1"/>
      <c r="C19" s="1"/>
      <c r="D19" s="1"/>
      <c r="E19" s="1"/>
      <c r="F19" s="1"/>
      <c r="G19" s="1"/>
      <c r="H19" s="1"/>
      <c r="I19" s="1"/>
    </row>
    <row r="20" spans="1:9" ht="18" customHeight="1" x14ac:dyDescent="0.45">
      <c r="A20" s="1"/>
      <c r="B20" s="1"/>
      <c r="C20" s="1"/>
      <c r="D20" s="1"/>
      <c r="E20" s="1"/>
      <c r="F20" s="1"/>
      <c r="G20" s="1"/>
      <c r="H20" s="1"/>
      <c r="I20" s="1"/>
    </row>
    <row r="21" spans="1:9" ht="18" customHeight="1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ht="18" customHeight="1" x14ac:dyDescent="0.45">
      <c r="A22" s="1"/>
      <c r="B22" s="1"/>
      <c r="C22" s="1"/>
      <c r="D22" s="1"/>
      <c r="E22" s="1"/>
      <c r="F22" s="1"/>
      <c r="G22" s="1"/>
      <c r="H22" s="1"/>
      <c r="I22" s="1"/>
    </row>
    <row r="23" spans="1:9" ht="18" customHeight="1" x14ac:dyDescent="0.45">
      <c r="A23" s="1"/>
      <c r="B23" s="1"/>
      <c r="C23" s="1"/>
      <c r="D23" s="1"/>
      <c r="E23" s="1"/>
      <c r="F23" s="1"/>
      <c r="G23" s="1"/>
      <c r="H23" s="1"/>
      <c r="I23" s="1"/>
    </row>
    <row r="24" spans="1:9" ht="18" customHeight="1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ht="18" customHeight="1" x14ac:dyDescent="0.45">
      <c r="A25" s="1"/>
      <c r="B25" s="1"/>
      <c r="C25" s="1"/>
      <c r="D25" s="1"/>
      <c r="E25" s="1"/>
      <c r="F25" s="1"/>
      <c r="G25" s="1"/>
      <c r="H25" s="1"/>
      <c r="I25" s="1"/>
    </row>
    <row r="26" spans="1:9" ht="18" customHeight="1" x14ac:dyDescent="0.45">
      <c r="A26" s="1"/>
      <c r="B26" s="1"/>
      <c r="C26" s="1"/>
      <c r="D26" s="1"/>
      <c r="E26" s="1"/>
      <c r="F26" s="1"/>
      <c r="G26" s="1"/>
      <c r="H26" s="1"/>
      <c r="I26" s="1"/>
    </row>
    <row r="27" spans="1:9" ht="18" customHeight="1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ht="18" customHeight="1" x14ac:dyDescent="0.45">
      <c r="A28" s="1"/>
      <c r="B28" s="1"/>
      <c r="C28" s="1"/>
      <c r="D28" s="1"/>
      <c r="E28" s="1"/>
      <c r="F28" s="1"/>
      <c r="G28" s="1"/>
      <c r="H28" s="1"/>
      <c r="I28" s="1"/>
    </row>
    <row r="29" spans="1:9" ht="18" customHeight="1" x14ac:dyDescent="0.45">
      <c r="A29" s="1"/>
      <c r="B29" s="1"/>
      <c r="C29" s="1"/>
      <c r="D29" s="1"/>
      <c r="E29" s="1"/>
      <c r="F29" s="1"/>
      <c r="G29" s="1"/>
      <c r="H29" s="1"/>
      <c r="I29" s="1"/>
    </row>
    <row r="30" spans="1:9" ht="18" customHeight="1" x14ac:dyDescent="0.45">
      <c r="A30" s="1"/>
      <c r="B30" s="1"/>
      <c r="C30" s="1"/>
      <c r="D30" s="1"/>
      <c r="E30" s="1"/>
      <c r="F30" s="1"/>
      <c r="G30" s="1"/>
      <c r="H30" s="1"/>
      <c r="I30" s="1"/>
    </row>
    <row r="31" spans="1:9" ht="18" customHeight="1" x14ac:dyDescent="0.45">
      <c r="A31" s="1"/>
      <c r="B31" s="1"/>
      <c r="C31" s="1"/>
      <c r="D31" s="1"/>
      <c r="E31" s="1"/>
      <c r="F31" s="1"/>
      <c r="G31" s="1"/>
      <c r="H31" s="1"/>
      <c r="I31" s="1"/>
    </row>
    <row r="32" spans="1:9" ht="18" customHeight="1" x14ac:dyDescent="0.45">
      <c r="A32" s="1"/>
      <c r="B32" s="1"/>
      <c r="C32" s="1"/>
      <c r="D32" s="1"/>
      <c r="E32" s="1"/>
      <c r="F32" s="1"/>
      <c r="G32" s="1"/>
      <c r="H32" s="1"/>
      <c r="I32" s="1"/>
    </row>
    <row r="33" spans="1:9" ht="18" customHeight="1" x14ac:dyDescent="0.45">
      <c r="A33" s="1"/>
      <c r="B33" s="1"/>
      <c r="C33" s="1"/>
      <c r="D33" s="1"/>
      <c r="E33" s="1"/>
      <c r="F33" s="1"/>
      <c r="G33" s="1"/>
      <c r="H33" s="1"/>
      <c r="I33" s="1"/>
    </row>
    <row r="34" spans="1:9" ht="18" customHeight="1" x14ac:dyDescent="0.45">
      <c r="A34" s="1"/>
      <c r="B34" s="1"/>
      <c r="C34" s="1"/>
      <c r="D34" s="1"/>
      <c r="E34" s="1"/>
      <c r="F34" s="1"/>
      <c r="G34" s="1"/>
      <c r="H34" s="1"/>
      <c r="I34" s="1"/>
    </row>
    <row r="35" spans="1:9" ht="18" customHeight="1" x14ac:dyDescent="0.45">
      <c r="A35" s="1"/>
      <c r="B35" s="1"/>
      <c r="C35" s="1"/>
      <c r="D35" s="1"/>
      <c r="E35" s="1"/>
      <c r="F35" s="1"/>
      <c r="G35" s="1"/>
      <c r="H35" s="1"/>
      <c r="I35" s="1"/>
    </row>
    <row r="36" spans="1:9" ht="18" customHeight="1" x14ac:dyDescent="0.45">
      <c r="A36" s="1"/>
      <c r="B36" s="1"/>
      <c r="C36" s="1"/>
      <c r="D36" s="1"/>
      <c r="E36" s="1"/>
      <c r="F36" s="1"/>
      <c r="G36" s="1"/>
      <c r="H36" s="1"/>
      <c r="I36" s="1"/>
    </row>
    <row r="37" spans="1:9" ht="18" customHeight="1" x14ac:dyDescent="0.45">
      <c r="A37" s="1"/>
      <c r="B37" s="1"/>
      <c r="C37" s="1"/>
      <c r="D37" s="1"/>
      <c r="E37" s="1"/>
      <c r="F37" s="1"/>
      <c r="G37" s="1"/>
      <c r="H37" s="1"/>
      <c r="I37" s="1"/>
    </row>
    <row r="38" spans="1:9" ht="18" customHeight="1" x14ac:dyDescent="0.45">
      <c r="A38" s="1"/>
      <c r="B38" s="1"/>
      <c r="C38" s="1"/>
      <c r="D38" s="1"/>
      <c r="E38" s="1"/>
      <c r="F38" s="1"/>
      <c r="G38" s="1"/>
      <c r="H38" s="1"/>
      <c r="I38" s="1"/>
    </row>
    <row r="39" spans="1:9" ht="18" customHeight="1" x14ac:dyDescent="0.45">
      <c r="A39" s="1"/>
      <c r="B39" s="1"/>
      <c r="C39" s="1"/>
      <c r="D39" s="1"/>
      <c r="E39" s="1"/>
      <c r="F39" s="1"/>
      <c r="G39" s="1"/>
      <c r="H39" s="1"/>
      <c r="I39" s="1"/>
    </row>
    <row r="40" spans="1:9" ht="18" customHeight="1" x14ac:dyDescent="0.45">
      <c r="A40" s="1"/>
      <c r="B40" s="1"/>
      <c r="C40" s="1"/>
      <c r="D40" s="1"/>
      <c r="E40" s="1"/>
      <c r="F40" s="1"/>
      <c r="G40" s="1"/>
      <c r="H40" s="1"/>
      <c r="I40" s="1"/>
    </row>
    <row r="41" spans="1:9" ht="18" customHeight="1" x14ac:dyDescent="0.45">
      <c r="A41" s="1"/>
      <c r="B41" s="1"/>
      <c r="C41" s="1"/>
      <c r="D41" s="1"/>
      <c r="E41" s="1"/>
      <c r="F41" s="1"/>
      <c r="G41" s="1"/>
      <c r="H41" s="1"/>
      <c r="I41" s="1"/>
    </row>
    <row r="42" spans="1:9" ht="18" customHeight="1" x14ac:dyDescent="0.45">
      <c r="A42" s="1"/>
      <c r="B42" s="1"/>
      <c r="C42" s="1"/>
      <c r="D42" s="1"/>
      <c r="E42" s="1"/>
      <c r="F42" s="1"/>
      <c r="G42" s="1"/>
      <c r="H42" s="1"/>
      <c r="I42" s="1"/>
    </row>
  </sheetData>
  <sheetProtection algorithmName="SHA-512" hashValue="cwmh0kK5aNGUUbgQpM52tewjZigGiObFWSSMevArHwb6QVdT4NQIGeAXIxbooLrh6QbSXOLCsZ5iwGg5lqDo6g==" saltValue="Pgjl/CMDF+pgY2WUki9PJg==" spinCount="100000" sheet="1" objects="1" scenarios="1" selectLockedCells="1"/>
  <mergeCells count="5">
    <mergeCell ref="C10:I12"/>
    <mergeCell ref="C13:E14"/>
    <mergeCell ref="C15:E16"/>
    <mergeCell ref="F13:H14"/>
    <mergeCell ref="F15:H1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CD024D-B5F8-4E47-91BF-B712F4C5BE3C}">
          <x14:formula1>
            <xm:f>データ貼付リレー!$A:$A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C890-2D9A-4A3D-907A-D11C77A02737}">
  <dimension ref="A1:U698"/>
  <sheetViews>
    <sheetView workbookViewId="0">
      <pane ySplit="1" topLeftCell="A2" activePane="bottomLeft" state="frozen"/>
      <selection pane="bottomLeft" activeCell="C242" sqref="C242"/>
    </sheetView>
  </sheetViews>
  <sheetFormatPr defaultRowHeight="12.6" x14ac:dyDescent="0.45"/>
  <cols>
    <col min="1" max="1" width="8.796875" style="1"/>
    <col min="2" max="2" width="2.296875" style="1" bestFit="1" customWidth="1"/>
    <col min="3" max="15" width="8.796875" style="1"/>
    <col min="16" max="16" width="17.3984375" style="1" customWidth="1"/>
    <col min="17" max="20" width="8.796875" style="1"/>
    <col min="21" max="21" width="9.5" style="1" bestFit="1" customWidth="1"/>
    <col min="22" max="16384" width="8.796875" style="1"/>
  </cols>
  <sheetData>
    <row r="1" spans="1:21" x14ac:dyDescent="0.45">
      <c r="A1" s="6" t="str">
        <f>IFERROR(C1*10+B1,"")</f>
        <v/>
      </c>
      <c r="B1" s="6">
        <f>COUNTIF(D$1:D1,D1)</f>
        <v>1</v>
      </c>
      <c r="C1" s="2" t="s">
        <v>1</v>
      </c>
      <c r="D1" s="2" t="s">
        <v>2</v>
      </c>
      <c r="E1" s="5" t="s">
        <v>14</v>
      </c>
      <c r="F1" s="5" t="s">
        <v>15</v>
      </c>
      <c r="G1" s="2" t="s">
        <v>4</v>
      </c>
      <c r="H1" s="5" t="s">
        <v>17</v>
      </c>
      <c r="I1" s="5" t="s">
        <v>18</v>
      </c>
      <c r="J1" s="5" t="s">
        <v>16</v>
      </c>
      <c r="K1" s="2" t="s">
        <v>5</v>
      </c>
      <c r="L1" s="5" t="s">
        <v>12</v>
      </c>
      <c r="M1" s="2" t="s">
        <v>6</v>
      </c>
      <c r="N1" s="3" t="s">
        <v>20</v>
      </c>
      <c r="O1" s="4" t="s">
        <v>11</v>
      </c>
      <c r="P1" s="3" t="s">
        <v>21</v>
      </c>
      <c r="Q1" s="1" t="s">
        <v>13</v>
      </c>
      <c r="R1" s="1" t="s">
        <v>26</v>
      </c>
      <c r="T1" s="1" t="s">
        <v>30</v>
      </c>
      <c r="U1" s="44">
        <v>46235</v>
      </c>
    </row>
    <row r="2" spans="1:21" x14ac:dyDescent="0.45">
      <c r="A2" s="6">
        <f t="shared" ref="A2:A61" si="0">IFERROR(C2*10+B2,"")</f>
        <v>66631</v>
      </c>
      <c r="B2" s="6">
        <f>COUNTIF(D$1:D2,D2)</f>
        <v>1</v>
      </c>
      <c r="C2" s="1">
        <v>6663</v>
      </c>
      <c r="D2" s="1" t="s">
        <v>37</v>
      </c>
      <c r="F2" s="1" t="s">
        <v>38</v>
      </c>
      <c r="G2" s="1" t="s">
        <v>39</v>
      </c>
      <c r="I2" s="1">
        <v>3</v>
      </c>
      <c r="K2" s="1" t="s">
        <v>40</v>
      </c>
      <c r="N2" s="1" t="s">
        <v>1340</v>
      </c>
      <c r="O2" s="1" t="s">
        <v>1341</v>
      </c>
      <c r="P2" s="1" t="s">
        <v>1342</v>
      </c>
      <c r="Q2" s="1" t="s">
        <v>1366</v>
      </c>
      <c r="R2" s="1" t="s">
        <v>1368</v>
      </c>
    </row>
    <row r="3" spans="1:21" x14ac:dyDescent="0.45">
      <c r="A3" s="6">
        <f t="shared" si="0"/>
        <v>10501</v>
      </c>
      <c r="B3" s="6">
        <f>COUNTIF(D$1:D3,D3)</f>
        <v>1</v>
      </c>
      <c r="C3" s="1">
        <v>1050</v>
      </c>
      <c r="D3" s="1" t="s">
        <v>41</v>
      </c>
      <c r="F3" s="1" t="s">
        <v>42</v>
      </c>
      <c r="G3" s="1" t="s">
        <v>43</v>
      </c>
      <c r="I3" s="1" t="s">
        <v>44</v>
      </c>
      <c r="K3" s="1" t="s">
        <v>45</v>
      </c>
      <c r="N3" s="1" t="s">
        <v>1340</v>
      </c>
      <c r="O3" s="1" t="s">
        <v>1341</v>
      </c>
      <c r="P3" s="1" t="s">
        <v>1342</v>
      </c>
      <c r="Q3" s="1" t="s">
        <v>1366</v>
      </c>
      <c r="R3" s="1" t="s">
        <v>1367</v>
      </c>
    </row>
    <row r="4" spans="1:21" x14ac:dyDescent="0.45">
      <c r="A4" s="6">
        <f t="shared" si="0"/>
        <v>67181</v>
      </c>
      <c r="B4" s="6">
        <f>COUNTIF(D$1:D4,D4)</f>
        <v>1</v>
      </c>
      <c r="C4" s="1">
        <v>6718</v>
      </c>
      <c r="D4" s="1" t="s">
        <v>46</v>
      </c>
      <c r="F4" s="1" t="s">
        <v>47</v>
      </c>
      <c r="G4" s="1" t="s">
        <v>48</v>
      </c>
      <c r="I4" s="1" t="s">
        <v>49</v>
      </c>
      <c r="K4" s="1" t="s">
        <v>50</v>
      </c>
      <c r="N4" s="1" t="s">
        <v>1340</v>
      </c>
      <c r="O4" s="1" t="s">
        <v>1341</v>
      </c>
      <c r="P4" s="1" t="s">
        <v>1342</v>
      </c>
      <c r="Q4" s="1" t="s">
        <v>1366</v>
      </c>
      <c r="R4" s="1" t="s">
        <v>1367</v>
      </c>
    </row>
    <row r="5" spans="1:21" x14ac:dyDescent="0.45">
      <c r="A5" s="6">
        <f t="shared" si="0"/>
        <v>30701</v>
      </c>
      <c r="B5" s="6">
        <f>COUNTIF(D$1:D5,D5)</f>
        <v>1</v>
      </c>
      <c r="C5" s="1">
        <v>3070</v>
      </c>
      <c r="D5" s="1" t="s">
        <v>51</v>
      </c>
      <c r="F5" s="1" t="s">
        <v>52</v>
      </c>
      <c r="G5" s="1" t="s">
        <v>53</v>
      </c>
      <c r="I5" s="1" t="s">
        <v>49</v>
      </c>
      <c r="K5" s="1" t="s">
        <v>54</v>
      </c>
      <c r="N5" s="1" t="s">
        <v>1343</v>
      </c>
      <c r="O5" s="1" t="s">
        <v>1344</v>
      </c>
      <c r="P5" s="1" t="s">
        <v>1345</v>
      </c>
      <c r="Q5" s="1" t="s">
        <v>1366</v>
      </c>
      <c r="R5" s="1" t="s">
        <v>1367</v>
      </c>
    </row>
    <row r="6" spans="1:21" x14ac:dyDescent="0.45">
      <c r="A6" s="6">
        <f t="shared" si="0"/>
        <v>30181</v>
      </c>
      <c r="B6" s="6">
        <f>COUNTIF(D$1:D6,D6)</f>
        <v>1</v>
      </c>
      <c r="C6" s="1">
        <v>3018</v>
      </c>
      <c r="D6" s="1" t="s">
        <v>55</v>
      </c>
      <c r="F6" s="1" t="s">
        <v>56</v>
      </c>
      <c r="G6" s="1" t="s">
        <v>57</v>
      </c>
      <c r="I6" s="1" t="s">
        <v>49</v>
      </c>
      <c r="K6" s="1" t="s">
        <v>58</v>
      </c>
      <c r="N6" s="1" t="s">
        <v>1343</v>
      </c>
      <c r="O6" s="1" t="s">
        <v>1344</v>
      </c>
      <c r="P6" s="1" t="s">
        <v>1345</v>
      </c>
      <c r="Q6" s="1" t="s">
        <v>1366</v>
      </c>
      <c r="R6" s="1" t="s">
        <v>1367</v>
      </c>
    </row>
    <row r="7" spans="1:21" x14ac:dyDescent="0.45">
      <c r="A7" s="6">
        <f t="shared" si="0"/>
        <v>56611</v>
      </c>
      <c r="B7" s="6">
        <f>COUNTIF(D$1:D7,D7)</f>
        <v>1</v>
      </c>
      <c r="C7" s="1">
        <v>5661</v>
      </c>
      <c r="D7" s="1" t="s">
        <v>59</v>
      </c>
      <c r="F7" s="1" t="s">
        <v>60</v>
      </c>
      <c r="G7" s="1" t="s">
        <v>61</v>
      </c>
      <c r="I7" s="1" t="s">
        <v>49</v>
      </c>
      <c r="K7" s="1" t="s">
        <v>62</v>
      </c>
      <c r="N7" s="1" t="s">
        <v>1343</v>
      </c>
      <c r="O7" s="1" t="s">
        <v>1344</v>
      </c>
      <c r="P7" s="1" t="s">
        <v>1345</v>
      </c>
      <c r="Q7" s="1" t="s">
        <v>1366</v>
      </c>
      <c r="R7" s="1" t="s">
        <v>1367</v>
      </c>
    </row>
    <row r="8" spans="1:21" x14ac:dyDescent="0.45">
      <c r="A8" s="6">
        <f t="shared" si="0"/>
        <v>31081</v>
      </c>
      <c r="B8" s="6">
        <f>COUNTIF(D$1:D8,D8)</f>
        <v>1</v>
      </c>
      <c r="C8" s="1">
        <v>3108</v>
      </c>
      <c r="D8" s="1" t="s">
        <v>63</v>
      </c>
      <c r="F8" s="1" t="s">
        <v>64</v>
      </c>
      <c r="G8" s="1" t="s">
        <v>65</v>
      </c>
      <c r="I8" s="1" t="s">
        <v>49</v>
      </c>
      <c r="K8" s="1" t="s">
        <v>66</v>
      </c>
      <c r="N8" s="1" t="s">
        <v>1343</v>
      </c>
      <c r="O8" s="1" t="s">
        <v>1344</v>
      </c>
      <c r="P8" s="1" t="s">
        <v>1345</v>
      </c>
      <c r="Q8" s="1" t="s">
        <v>1366</v>
      </c>
      <c r="R8" s="1" t="s">
        <v>1367</v>
      </c>
    </row>
    <row r="9" spans="1:21" x14ac:dyDescent="0.45">
      <c r="A9" s="6">
        <f t="shared" si="0"/>
        <v>56631</v>
      </c>
      <c r="B9" s="6">
        <f>COUNTIF(D$1:D9,D9)</f>
        <v>1</v>
      </c>
      <c r="C9" s="1">
        <v>5663</v>
      </c>
      <c r="D9" s="1" t="s">
        <v>67</v>
      </c>
      <c r="F9" s="1" t="s">
        <v>68</v>
      </c>
      <c r="G9" s="1" t="s">
        <v>61</v>
      </c>
      <c r="I9" s="1" t="s">
        <v>49</v>
      </c>
      <c r="K9" s="1" t="s">
        <v>69</v>
      </c>
      <c r="N9" s="1" t="s">
        <v>1343</v>
      </c>
      <c r="O9" s="1" t="s">
        <v>1344</v>
      </c>
      <c r="P9" s="1" t="s">
        <v>1345</v>
      </c>
      <c r="Q9" s="1" t="s">
        <v>1366</v>
      </c>
      <c r="R9" s="1" t="s">
        <v>1367</v>
      </c>
    </row>
    <row r="10" spans="1:21" x14ac:dyDescent="0.45">
      <c r="A10" s="6">
        <f t="shared" si="0"/>
        <v>67151</v>
      </c>
      <c r="B10" s="6">
        <f>COUNTIF(D$1:D10,D10)</f>
        <v>1</v>
      </c>
      <c r="C10" s="1">
        <v>6715</v>
      </c>
      <c r="D10" s="1" t="s">
        <v>70</v>
      </c>
      <c r="F10" s="1" t="s">
        <v>71</v>
      </c>
      <c r="G10" s="1" t="s">
        <v>48</v>
      </c>
      <c r="I10" s="1" t="s">
        <v>72</v>
      </c>
      <c r="K10" s="1" t="s">
        <v>73</v>
      </c>
      <c r="N10" s="1" t="s">
        <v>1343</v>
      </c>
      <c r="O10" s="1" t="s">
        <v>1344</v>
      </c>
      <c r="P10" s="1" t="s">
        <v>1345</v>
      </c>
      <c r="Q10" s="1" t="s">
        <v>1366</v>
      </c>
      <c r="R10" s="1" t="s">
        <v>1367</v>
      </c>
    </row>
    <row r="11" spans="1:21" x14ac:dyDescent="0.45">
      <c r="A11" s="6">
        <f t="shared" si="0"/>
        <v>56651</v>
      </c>
      <c r="B11" s="6">
        <f>COUNTIF(D$1:D11,D11)</f>
        <v>1</v>
      </c>
      <c r="C11" s="1">
        <v>5665</v>
      </c>
      <c r="D11" s="1" t="s">
        <v>74</v>
      </c>
      <c r="F11" s="1" t="s">
        <v>75</v>
      </c>
      <c r="G11" s="1" t="s">
        <v>61</v>
      </c>
      <c r="I11" s="1" t="s">
        <v>49</v>
      </c>
      <c r="K11" s="1" t="s">
        <v>76</v>
      </c>
      <c r="N11" s="1" t="s">
        <v>1343</v>
      </c>
      <c r="O11" s="1" t="s">
        <v>1344</v>
      </c>
      <c r="P11" s="1" t="s">
        <v>1345</v>
      </c>
      <c r="Q11" s="1" t="s">
        <v>1366</v>
      </c>
      <c r="R11" s="1" t="s">
        <v>1367</v>
      </c>
    </row>
    <row r="12" spans="1:21" x14ac:dyDescent="0.45">
      <c r="A12" s="6">
        <f t="shared" si="0"/>
        <v>66601</v>
      </c>
      <c r="B12" s="6">
        <f>COUNTIF(D$1:D12,D12)</f>
        <v>1</v>
      </c>
      <c r="C12" s="1">
        <v>6660</v>
      </c>
      <c r="D12" s="1" t="s">
        <v>77</v>
      </c>
      <c r="F12" s="1" t="s">
        <v>78</v>
      </c>
      <c r="G12" s="1" t="s">
        <v>39</v>
      </c>
      <c r="I12" s="1">
        <v>3</v>
      </c>
      <c r="K12" s="1" t="s">
        <v>79</v>
      </c>
      <c r="N12" s="1" t="s">
        <v>1343</v>
      </c>
      <c r="O12" s="1" t="s">
        <v>1344</v>
      </c>
      <c r="P12" s="1" t="s">
        <v>1345</v>
      </c>
      <c r="Q12" s="1" t="s">
        <v>1366</v>
      </c>
      <c r="R12" s="1" t="s">
        <v>1367</v>
      </c>
    </row>
    <row r="13" spans="1:21" x14ac:dyDescent="0.45">
      <c r="A13" s="6">
        <f t="shared" si="0"/>
        <v>65561</v>
      </c>
      <c r="B13" s="6">
        <f>COUNTIF(D$1:D13,D13)</f>
        <v>1</v>
      </c>
      <c r="C13" s="1">
        <v>6556</v>
      </c>
      <c r="D13" s="1" t="s">
        <v>80</v>
      </c>
      <c r="F13" s="1" t="s">
        <v>81</v>
      </c>
      <c r="G13" s="1" t="s">
        <v>82</v>
      </c>
      <c r="I13" s="1" t="s">
        <v>72</v>
      </c>
      <c r="K13" s="1" t="s">
        <v>83</v>
      </c>
      <c r="N13" s="1" t="s">
        <v>1343</v>
      </c>
      <c r="O13" s="1" t="s">
        <v>1344</v>
      </c>
      <c r="P13" s="1" t="s">
        <v>1345</v>
      </c>
      <c r="Q13" s="1" t="s">
        <v>1366</v>
      </c>
      <c r="R13" s="1" t="s">
        <v>1367</v>
      </c>
    </row>
    <row r="14" spans="1:21" x14ac:dyDescent="0.45">
      <c r="A14" s="6">
        <f t="shared" si="0"/>
        <v>56561</v>
      </c>
      <c r="B14" s="6">
        <f>COUNTIF(D$1:D14,D14)</f>
        <v>1</v>
      </c>
      <c r="C14" s="1">
        <v>5656</v>
      </c>
      <c r="D14" s="1" t="s">
        <v>84</v>
      </c>
      <c r="F14" s="1" t="s">
        <v>85</v>
      </c>
      <c r="G14" s="1" t="s">
        <v>61</v>
      </c>
      <c r="I14" s="1" t="s">
        <v>72</v>
      </c>
      <c r="K14" s="1" t="s">
        <v>86</v>
      </c>
      <c r="N14" s="1" t="s">
        <v>1343</v>
      </c>
      <c r="O14" s="1" t="s">
        <v>1344</v>
      </c>
      <c r="P14" s="1" t="s">
        <v>1345</v>
      </c>
      <c r="Q14" s="1" t="s">
        <v>1366</v>
      </c>
      <c r="R14" s="1" t="s">
        <v>1367</v>
      </c>
    </row>
    <row r="15" spans="1:21" x14ac:dyDescent="0.45">
      <c r="A15" s="6">
        <f t="shared" si="0"/>
        <v>7681</v>
      </c>
      <c r="B15" s="6">
        <f>COUNTIF(D$1:D15,D15)</f>
        <v>1</v>
      </c>
      <c r="C15" s="1">
        <v>768</v>
      </c>
      <c r="D15" s="1" t="s">
        <v>87</v>
      </c>
      <c r="F15" s="1" t="s">
        <v>88</v>
      </c>
      <c r="G15" s="1" t="s">
        <v>89</v>
      </c>
      <c r="I15" s="1" t="s">
        <v>72</v>
      </c>
      <c r="K15" s="1" t="s">
        <v>90</v>
      </c>
      <c r="N15" s="1" t="s">
        <v>1343</v>
      </c>
      <c r="O15" s="1" t="s">
        <v>1344</v>
      </c>
      <c r="P15" s="1" t="s">
        <v>1345</v>
      </c>
      <c r="Q15" s="1" t="s">
        <v>1366</v>
      </c>
      <c r="R15" s="1" t="s">
        <v>1367</v>
      </c>
    </row>
    <row r="16" spans="1:21" x14ac:dyDescent="0.45">
      <c r="A16" s="6">
        <f t="shared" si="0"/>
        <v>3081</v>
      </c>
      <c r="B16" s="6">
        <f>COUNTIF(D$1:D16,D16)</f>
        <v>1</v>
      </c>
      <c r="C16" s="1">
        <v>308</v>
      </c>
      <c r="D16" s="1" t="s">
        <v>91</v>
      </c>
      <c r="F16" s="1" t="s">
        <v>92</v>
      </c>
      <c r="G16" s="1" t="s">
        <v>93</v>
      </c>
      <c r="I16" s="1" t="s">
        <v>94</v>
      </c>
      <c r="K16" s="1" t="s">
        <v>95</v>
      </c>
      <c r="N16" s="1" t="s">
        <v>1346</v>
      </c>
      <c r="O16" s="1" t="s">
        <v>1341</v>
      </c>
      <c r="P16" s="1" t="s">
        <v>1347</v>
      </c>
      <c r="Q16" s="1" t="s">
        <v>1366</v>
      </c>
      <c r="R16" s="1" t="s">
        <v>1367</v>
      </c>
    </row>
    <row r="17" spans="1:18" x14ac:dyDescent="0.45">
      <c r="A17" s="6">
        <f t="shared" si="0"/>
        <v>4221</v>
      </c>
      <c r="B17" s="6">
        <f>COUNTIF(D$1:D17,D17)</f>
        <v>1</v>
      </c>
      <c r="C17" s="1">
        <v>422</v>
      </c>
      <c r="D17" s="1" t="s">
        <v>96</v>
      </c>
      <c r="F17" s="1" t="s">
        <v>97</v>
      </c>
      <c r="G17" s="1" t="s">
        <v>98</v>
      </c>
      <c r="I17" s="1" t="s">
        <v>99</v>
      </c>
      <c r="K17" s="1" t="s">
        <v>100</v>
      </c>
      <c r="N17" s="1" t="s">
        <v>1346</v>
      </c>
      <c r="O17" s="1" t="s">
        <v>1341</v>
      </c>
      <c r="P17" s="1" t="s">
        <v>1347</v>
      </c>
      <c r="Q17" s="1" t="s">
        <v>1366</v>
      </c>
      <c r="R17" s="1" t="s">
        <v>1367</v>
      </c>
    </row>
    <row r="18" spans="1:18" x14ac:dyDescent="0.45">
      <c r="A18" s="6">
        <f t="shared" si="0"/>
        <v>1181</v>
      </c>
      <c r="B18" s="6">
        <f>COUNTIF(D$1:D18,D18)</f>
        <v>1</v>
      </c>
      <c r="C18" s="1">
        <v>118</v>
      </c>
      <c r="D18" s="1" t="s">
        <v>101</v>
      </c>
      <c r="F18" s="1" t="s">
        <v>102</v>
      </c>
      <c r="G18" s="1" t="s">
        <v>32</v>
      </c>
      <c r="I18" s="1" t="s">
        <v>99</v>
      </c>
      <c r="K18" s="1" t="s">
        <v>103</v>
      </c>
      <c r="N18" s="1" t="s">
        <v>1346</v>
      </c>
      <c r="O18" s="1" t="s">
        <v>1341</v>
      </c>
      <c r="P18" s="1" t="s">
        <v>1347</v>
      </c>
      <c r="Q18" s="1" t="s">
        <v>1366</v>
      </c>
      <c r="R18" s="1" t="s">
        <v>1367</v>
      </c>
    </row>
    <row r="19" spans="1:18" x14ac:dyDescent="0.45">
      <c r="A19" s="6">
        <f t="shared" si="0"/>
        <v>1201</v>
      </c>
      <c r="B19" s="6">
        <f>COUNTIF(D$1:D19,D19)</f>
        <v>1</v>
      </c>
      <c r="C19" s="1">
        <v>120</v>
      </c>
      <c r="D19" s="1" t="s">
        <v>104</v>
      </c>
      <c r="F19" s="1" t="s">
        <v>105</v>
      </c>
      <c r="G19" s="1" t="s">
        <v>32</v>
      </c>
      <c r="I19" s="1" t="s">
        <v>99</v>
      </c>
      <c r="K19" s="1" t="s">
        <v>106</v>
      </c>
      <c r="N19" s="1" t="s">
        <v>1346</v>
      </c>
      <c r="O19" s="1" t="s">
        <v>1341</v>
      </c>
      <c r="P19" s="1" t="s">
        <v>1347</v>
      </c>
      <c r="Q19" s="1" t="s">
        <v>1366</v>
      </c>
      <c r="R19" s="1" t="s">
        <v>1367</v>
      </c>
    </row>
    <row r="20" spans="1:18" x14ac:dyDescent="0.45">
      <c r="A20" s="6">
        <f t="shared" si="0"/>
        <v>1161</v>
      </c>
      <c r="B20" s="6">
        <f>COUNTIF(D$1:D20,D20)</f>
        <v>1</v>
      </c>
      <c r="C20" s="1">
        <v>116</v>
      </c>
      <c r="D20" s="1" t="s">
        <v>107</v>
      </c>
      <c r="F20" s="1" t="s">
        <v>108</v>
      </c>
      <c r="G20" s="1" t="s">
        <v>32</v>
      </c>
      <c r="I20" s="1" t="s">
        <v>99</v>
      </c>
      <c r="K20" s="1" t="s">
        <v>109</v>
      </c>
      <c r="N20" s="1" t="s">
        <v>1346</v>
      </c>
      <c r="O20" s="1" t="s">
        <v>1341</v>
      </c>
      <c r="P20" s="1" t="s">
        <v>1347</v>
      </c>
      <c r="Q20" s="1" t="s">
        <v>1366</v>
      </c>
      <c r="R20" s="1" t="s">
        <v>1367</v>
      </c>
    </row>
    <row r="21" spans="1:18" x14ac:dyDescent="0.45">
      <c r="A21" s="6">
        <f t="shared" si="0"/>
        <v>50491</v>
      </c>
      <c r="B21" s="6">
        <f>COUNTIF(D$1:D21,D21)</f>
        <v>1</v>
      </c>
      <c r="C21" s="1">
        <v>5049</v>
      </c>
      <c r="D21" s="1" t="s">
        <v>110</v>
      </c>
      <c r="F21" s="1" t="s">
        <v>111</v>
      </c>
      <c r="G21" s="1" t="s">
        <v>112</v>
      </c>
      <c r="I21" s="1" t="s">
        <v>99</v>
      </c>
      <c r="K21" s="1" t="s">
        <v>113</v>
      </c>
      <c r="N21" s="1" t="s">
        <v>1346</v>
      </c>
      <c r="O21" s="1" t="s">
        <v>1341</v>
      </c>
      <c r="P21" s="1" t="s">
        <v>1347</v>
      </c>
      <c r="Q21" s="1" t="s">
        <v>1366</v>
      </c>
      <c r="R21" s="1" t="s">
        <v>1367</v>
      </c>
    </row>
    <row r="22" spans="1:18" x14ac:dyDescent="0.45">
      <c r="A22" s="6">
        <f t="shared" si="0"/>
        <v>2601</v>
      </c>
      <c r="B22" s="6">
        <f>COUNTIF(D$1:D22,D22)</f>
        <v>1</v>
      </c>
      <c r="C22" s="1">
        <v>260</v>
      </c>
      <c r="D22" s="1" t="s">
        <v>114</v>
      </c>
      <c r="F22" s="1" t="s">
        <v>115</v>
      </c>
      <c r="G22" s="1" t="s">
        <v>116</v>
      </c>
      <c r="I22" s="1" t="s">
        <v>99</v>
      </c>
      <c r="K22" s="1" t="s">
        <v>117</v>
      </c>
      <c r="N22" s="1" t="s">
        <v>1346</v>
      </c>
      <c r="O22" s="1" t="s">
        <v>1341</v>
      </c>
      <c r="P22" s="1" t="s">
        <v>1347</v>
      </c>
      <c r="Q22" s="1" t="s">
        <v>1366</v>
      </c>
      <c r="R22" s="1" t="s">
        <v>1367</v>
      </c>
    </row>
    <row r="23" spans="1:18" x14ac:dyDescent="0.45">
      <c r="A23" s="6">
        <f t="shared" si="0"/>
        <v>1171</v>
      </c>
      <c r="B23" s="6">
        <f>COUNTIF(D$1:D23,D23)</f>
        <v>1</v>
      </c>
      <c r="C23" s="1">
        <v>117</v>
      </c>
      <c r="D23" s="1" t="s">
        <v>118</v>
      </c>
      <c r="F23" s="1" t="s">
        <v>119</v>
      </c>
      <c r="G23" s="1" t="s">
        <v>32</v>
      </c>
      <c r="I23" s="1" t="s">
        <v>99</v>
      </c>
      <c r="K23" s="1" t="s">
        <v>120</v>
      </c>
      <c r="N23" s="1" t="s">
        <v>1346</v>
      </c>
      <c r="O23" s="1" t="s">
        <v>1341</v>
      </c>
      <c r="P23" s="1" t="s">
        <v>1347</v>
      </c>
      <c r="Q23" s="1" t="s">
        <v>1366</v>
      </c>
      <c r="R23" s="1" t="s">
        <v>1367</v>
      </c>
    </row>
    <row r="24" spans="1:18" x14ac:dyDescent="0.45">
      <c r="A24" s="6">
        <f t="shared" si="0"/>
        <v>1141</v>
      </c>
      <c r="B24" s="6">
        <f>COUNTIF(D$1:D24,D24)</f>
        <v>1</v>
      </c>
      <c r="C24" s="1">
        <v>114</v>
      </c>
      <c r="D24" s="1" t="s">
        <v>35</v>
      </c>
      <c r="F24" s="1" t="s">
        <v>121</v>
      </c>
      <c r="G24" s="1" t="s">
        <v>32</v>
      </c>
      <c r="I24" s="1" t="s">
        <v>122</v>
      </c>
      <c r="K24" s="1" t="s">
        <v>123</v>
      </c>
      <c r="N24" s="1" t="s">
        <v>1346</v>
      </c>
      <c r="O24" s="1" t="s">
        <v>1341</v>
      </c>
      <c r="P24" s="1" t="s">
        <v>1347</v>
      </c>
      <c r="Q24" s="1" t="s">
        <v>1366</v>
      </c>
      <c r="R24" s="1" t="s">
        <v>1367</v>
      </c>
    </row>
    <row r="25" spans="1:18" x14ac:dyDescent="0.45">
      <c r="A25" s="6">
        <f t="shared" si="0"/>
        <v>7001</v>
      </c>
      <c r="B25" s="6">
        <f>COUNTIF(D$1:D25,D25)</f>
        <v>1</v>
      </c>
      <c r="C25" s="1">
        <v>700</v>
      </c>
      <c r="D25" s="1" t="s">
        <v>124</v>
      </c>
      <c r="F25" s="1" t="s">
        <v>125</v>
      </c>
      <c r="G25" s="1" t="s">
        <v>126</v>
      </c>
      <c r="I25" s="1" t="s">
        <v>122</v>
      </c>
      <c r="K25" s="1" t="s">
        <v>127</v>
      </c>
      <c r="N25" s="1" t="s">
        <v>1346</v>
      </c>
      <c r="O25" s="1" t="s">
        <v>1341</v>
      </c>
      <c r="P25" s="1" t="s">
        <v>1347</v>
      </c>
      <c r="Q25" s="1" t="s">
        <v>1366</v>
      </c>
      <c r="R25" s="1" t="s">
        <v>1367</v>
      </c>
    </row>
    <row r="26" spans="1:18" x14ac:dyDescent="0.45">
      <c r="A26" s="6">
        <f t="shared" si="0"/>
        <v>50351</v>
      </c>
      <c r="B26" s="6">
        <f>COUNTIF(D$1:D26,D26)</f>
        <v>1</v>
      </c>
      <c r="C26" s="1">
        <v>5035</v>
      </c>
      <c r="D26" s="1" t="s">
        <v>128</v>
      </c>
      <c r="F26" s="1" t="s">
        <v>129</v>
      </c>
      <c r="G26" s="1" t="s">
        <v>112</v>
      </c>
      <c r="I26" s="1" t="s">
        <v>94</v>
      </c>
      <c r="K26" s="1" t="s">
        <v>130</v>
      </c>
      <c r="N26" s="1" t="s">
        <v>1346</v>
      </c>
      <c r="O26" s="1" t="s">
        <v>1341</v>
      </c>
      <c r="P26" s="1" t="s">
        <v>1347</v>
      </c>
      <c r="Q26" s="1" t="s">
        <v>1366</v>
      </c>
      <c r="R26" s="1" t="s">
        <v>1367</v>
      </c>
    </row>
    <row r="27" spans="1:18" x14ac:dyDescent="0.45">
      <c r="A27" s="6">
        <f t="shared" si="0"/>
        <v>1151</v>
      </c>
      <c r="B27" s="6">
        <f>COUNTIF(D$1:D27,D27)</f>
        <v>1</v>
      </c>
      <c r="C27" s="1">
        <v>115</v>
      </c>
      <c r="D27" s="1" t="s">
        <v>34</v>
      </c>
      <c r="F27" s="1" t="s">
        <v>131</v>
      </c>
      <c r="G27" s="1" t="s">
        <v>32</v>
      </c>
      <c r="I27" s="1" t="s">
        <v>122</v>
      </c>
      <c r="K27" s="1" t="s">
        <v>132</v>
      </c>
      <c r="N27" s="1" t="s">
        <v>1346</v>
      </c>
      <c r="O27" s="1" t="s">
        <v>1341</v>
      </c>
      <c r="P27" s="1" t="s">
        <v>1347</v>
      </c>
      <c r="Q27" s="1" t="s">
        <v>1366</v>
      </c>
      <c r="R27" s="1" t="s">
        <v>1367</v>
      </c>
    </row>
    <row r="28" spans="1:18" x14ac:dyDescent="0.45">
      <c r="A28" s="6">
        <f t="shared" si="0"/>
        <v>50341</v>
      </c>
      <c r="B28" s="6">
        <f>COUNTIF(D$1:D28,D28)</f>
        <v>1</v>
      </c>
      <c r="C28" s="1">
        <v>5034</v>
      </c>
      <c r="D28" s="1" t="s">
        <v>133</v>
      </c>
      <c r="F28" s="1" t="s">
        <v>134</v>
      </c>
      <c r="G28" s="1" t="s">
        <v>112</v>
      </c>
      <c r="I28" s="1" t="s">
        <v>94</v>
      </c>
      <c r="K28" s="1" t="s">
        <v>135</v>
      </c>
      <c r="N28" s="1" t="s">
        <v>1346</v>
      </c>
      <c r="O28" s="1" t="s">
        <v>1341</v>
      </c>
      <c r="P28" s="1" t="s">
        <v>1347</v>
      </c>
      <c r="Q28" s="1" t="s">
        <v>1366</v>
      </c>
      <c r="R28" s="1" t="s">
        <v>1367</v>
      </c>
    </row>
    <row r="29" spans="1:18" x14ac:dyDescent="0.45">
      <c r="A29" s="6">
        <f t="shared" si="0"/>
        <v>8061</v>
      </c>
      <c r="B29" s="6">
        <f>COUNTIF(D$1:D29,D29)</f>
        <v>1</v>
      </c>
      <c r="C29" s="1">
        <v>806</v>
      </c>
      <c r="D29" s="1" t="s">
        <v>136</v>
      </c>
      <c r="F29" s="1" t="s">
        <v>137</v>
      </c>
      <c r="G29" s="1" t="s">
        <v>138</v>
      </c>
      <c r="I29" s="1" t="s">
        <v>139</v>
      </c>
      <c r="K29" s="1" t="s">
        <v>140</v>
      </c>
      <c r="N29" s="1" t="s">
        <v>1346</v>
      </c>
      <c r="O29" s="1" t="s">
        <v>1341</v>
      </c>
      <c r="P29" s="1" t="s">
        <v>1347</v>
      </c>
      <c r="Q29" s="1" t="s">
        <v>1366</v>
      </c>
      <c r="R29" s="1" t="s">
        <v>1367</v>
      </c>
    </row>
    <row r="30" spans="1:18" x14ac:dyDescent="0.45">
      <c r="A30" s="6">
        <f t="shared" si="0"/>
        <v>2641</v>
      </c>
      <c r="B30" s="6">
        <f>COUNTIF(D$1:D30,D30)</f>
        <v>1</v>
      </c>
      <c r="C30" s="1">
        <v>264</v>
      </c>
      <c r="D30" s="1" t="s">
        <v>141</v>
      </c>
      <c r="F30" s="1" t="s">
        <v>142</v>
      </c>
      <c r="G30" s="1" t="s">
        <v>116</v>
      </c>
      <c r="I30" s="1" t="s">
        <v>139</v>
      </c>
      <c r="K30" s="1" t="s">
        <v>143</v>
      </c>
      <c r="N30" s="1" t="s">
        <v>1346</v>
      </c>
      <c r="O30" s="1" t="s">
        <v>1341</v>
      </c>
      <c r="P30" s="1" t="s">
        <v>1347</v>
      </c>
      <c r="Q30" s="1" t="s">
        <v>1366</v>
      </c>
      <c r="R30" s="1" t="s">
        <v>1367</v>
      </c>
    </row>
    <row r="31" spans="1:18" x14ac:dyDescent="0.45">
      <c r="A31" s="6">
        <f t="shared" si="0"/>
        <v>2571</v>
      </c>
      <c r="B31" s="6">
        <f>COUNTIF(D$1:D31,D31)</f>
        <v>1</v>
      </c>
      <c r="C31" s="1">
        <v>257</v>
      </c>
      <c r="D31" s="1" t="s">
        <v>144</v>
      </c>
      <c r="F31" s="1" t="s">
        <v>145</v>
      </c>
      <c r="G31" s="1" t="s">
        <v>116</v>
      </c>
      <c r="I31" s="1" t="s">
        <v>139</v>
      </c>
      <c r="K31" s="1" t="s">
        <v>146</v>
      </c>
      <c r="N31" s="1" t="s">
        <v>1346</v>
      </c>
      <c r="O31" s="1" t="s">
        <v>1341</v>
      </c>
      <c r="P31" s="1" t="s">
        <v>1347</v>
      </c>
      <c r="Q31" s="1" t="s">
        <v>1366</v>
      </c>
      <c r="R31" s="1" t="s">
        <v>1367</v>
      </c>
    </row>
    <row r="32" spans="1:18" x14ac:dyDescent="0.45">
      <c r="A32" s="6">
        <f t="shared" si="0"/>
        <v>50251</v>
      </c>
      <c r="B32" s="6">
        <f>COUNTIF(D$1:D32,D32)</f>
        <v>1</v>
      </c>
      <c r="C32" s="1">
        <v>5025</v>
      </c>
      <c r="D32" s="1" t="s">
        <v>149</v>
      </c>
      <c r="F32" s="1" t="s">
        <v>150</v>
      </c>
      <c r="G32" s="1" t="s">
        <v>112</v>
      </c>
      <c r="I32" s="1" t="s">
        <v>139</v>
      </c>
      <c r="K32" s="1" t="s">
        <v>151</v>
      </c>
      <c r="N32" s="1" t="s">
        <v>1348</v>
      </c>
      <c r="O32" s="1" t="s">
        <v>1344</v>
      </c>
      <c r="P32" s="1" t="s">
        <v>1349</v>
      </c>
      <c r="Q32" s="1" t="s">
        <v>1366</v>
      </c>
      <c r="R32" s="1" t="s">
        <v>1367</v>
      </c>
    </row>
    <row r="33" spans="1:18" x14ac:dyDescent="0.45">
      <c r="A33" s="6">
        <f t="shared" si="0"/>
        <v>2111</v>
      </c>
      <c r="B33" s="6">
        <f>COUNTIF(D$1:D33,D33)</f>
        <v>1</v>
      </c>
      <c r="C33" s="1">
        <v>211</v>
      </c>
      <c r="D33" s="1" t="s">
        <v>152</v>
      </c>
      <c r="F33" s="1" t="s">
        <v>153</v>
      </c>
      <c r="G33" s="1" t="s">
        <v>116</v>
      </c>
      <c r="I33" s="1" t="s">
        <v>139</v>
      </c>
      <c r="K33" s="1" t="s">
        <v>154</v>
      </c>
      <c r="N33" s="1" t="s">
        <v>1348</v>
      </c>
      <c r="O33" s="1" t="s">
        <v>1344</v>
      </c>
      <c r="P33" s="1" t="s">
        <v>1349</v>
      </c>
      <c r="Q33" s="1" t="s">
        <v>1366</v>
      </c>
      <c r="R33" s="1" t="s">
        <v>1367</v>
      </c>
    </row>
    <row r="34" spans="1:18" x14ac:dyDescent="0.45">
      <c r="A34" s="6">
        <f t="shared" si="0"/>
        <v>50231</v>
      </c>
      <c r="B34" s="6">
        <f>COUNTIF(D$1:D34,D34)</f>
        <v>1</v>
      </c>
      <c r="C34" s="1">
        <v>5023</v>
      </c>
      <c r="D34" s="1" t="s">
        <v>155</v>
      </c>
      <c r="F34" s="1" t="s">
        <v>156</v>
      </c>
      <c r="G34" s="1" t="s">
        <v>112</v>
      </c>
      <c r="I34" s="1" t="s">
        <v>139</v>
      </c>
      <c r="K34" s="1" t="s">
        <v>157</v>
      </c>
      <c r="N34" s="1" t="s">
        <v>1348</v>
      </c>
      <c r="O34" s="1" t="s">
        <v>1344</v>
      </c>
      <c r="P34" s="1" t="s">
        <v>1349</v>
      </c>
      <c r="Q34" s="1" t="s">
        <v>1366</v>
      </c>
      <c r="R34" s="1" t="s">
        <v>1367</v>
      </c>
    </row>
    <row r="35" spans="1:18" x14ac:dyDescent="0.45">
      <c r="A35" s="6">
        <f t="shared" si="0"/>
        <v>2141</v>
      </c>
      <c r="B35" s="6">
        <f>COUNTIF(D$1:D35,D35)</f>
        <v>1</v>
      </c>
      <c r="C35" s="1">
        <v>214</v>
      </c>
      <c r="D35" s="1" t="s">
        <v>158</v>
      </c>
      <c r="F35" s="1" t="s">
        <v>159</v>
      </c>
      <c r="G35" s="1" t="s">
        <v>116</v>
      </c>
      <c r="I35" s="1" t="s">
        <v>139</v>
      </c>
      <c r="K35" s="1" t="s">
        <v>160</v>
      </c>
      <c r="N35" s="1" t="s">
        <v>1348</v>
      </c>
      <c r="O35" s="1" t="s">
        <v>1344</v>
      </c>
      <c r="P35" s="1" t="s">
        <v>1349</v>
      </c>
      <c r="Q35" s="1" t="s">
        <v>1366</v>
      </c>
      <c r="R35" s="1" t="s">
        <v>1367</v>
      </c>
    </row>
    <row r="36" spans="1:18" x14ac:dyDescent="0.45">
      <c r="A36" s="6">
        <f t="shared" si="0"/>
        <v>1101</v>
      </c>
      <c r="B36" s="6">
        <f>COUNTIF(D$1:D36,D36)</f>
        <v>1</v>
      </c>
      <c r="C36" s="1">
        <v>110</v>
      </c>
      <c r="D36" s="1" t="s">
        <v>161</v>
      </c>
      <c r="F36" s="1" t="s">
        <v>162</v>
      </c>
      <c r="G36" s="1" t="s">
        <v>32</v>
      </c>
      <c r="I36" s="1" t="s">
        <v>99</v>
      </c>
      <c r="K36" s="1" t="s">
        <v>163</v>
      </c>
      <c r="N36" s="1" t="s">
        <v>1348</v>
      </c>
      <c r="O36" s="1" t="s">
        <v>1344</v>
      </c>
      <c r="P36" s="1" t="s">
        <v>1349</v>
      </c>
      <c r="Q36" s="1" t="s">
        <v>1366</v>
      </c>
      <c r="R36" s="1" t="s">
        <v>1367</v>
      </c>
    </row>
    <row r="37" spans="1:18" x14ac:dyDescent="0.45">
      <c r="A37" s="6">
        <f t="shared" si="0"/>
        <v>2181</v>
      </c>
      <c r="B37" s="6">
        <f>COUNTIF(D$1:D37,D37)</f>
        <v>1</v>
      </c>
      <c r="C37" s="1">
        <v>218</v>
      </c>
      <c r="D37" s="1" t="s">
        <v>164</v>
      </c>
      <c r="F37" s="1" t="s">
        <v>165</v>
      </c>
      <c r="G37" s="1" t="s">
        <v>116</v>
      </c>
      <c r="I37" s="1" t="s">
        <v>139</v>
      </c>
      <c r="K37" s="1" t="s">
        <v>166</v>
      </c>
      <c r="N37" s="1" t="s">
        <v>1348</v>
      </c>
      <c r="O37" s="1" t="s">
        <v>1344</v>
      </c>
      <c r="P37" s="1" t="s">
        <v>1349</v>
      </c>
      <c r="Q37" s="1" t="s">
        <v>1366</v>
      </c>
      <c r="R37" s="1" t="s">
        <v>1367</v>
      </c>
    </row>
    <row r="38" spans="1:18" x14ac:dyDescent="0.45">
      <c r="A38" s="6">
        <f t="shared" si="0"/>
        <v>3001</v>
      </c>
      <c r="B38" s="6">
        <f>COUNTIF(D$1:D38,D38)</f>
        <v>1</v>
      </c>
      <c r="C38" s="1">
        <v>300</v>
      </c>
      <c r="D38" s="1" t="s">
        <v>167</v>
      </c>
      <c r="F38" s="1" t="s">
        <v>168</v>
      </c>
      <c r="G38" s="1" t="s">
        <v>93</v>
      </c>
      <c r="I38" s="1" t="s">
        <v>94</v>
      </c>
      <c r="K38" s="1" t="s">
        <v>169</v>
      </c>
      <c r="N38" s="1" t="s">
        <v>1348</v>
      </c>
      <c r="O38" s="1" t="s">
        <v>1344</v>
      </c>
      <c r="P38" s="1" t="s">
        <v>1349</v>
      </c>
      <c r="Q38" s="1" t="s">
        <v>1366</v>
      </c>
      <c r="R38" s="1" t="s">
        <v>1367</v>
      </c>
    </row>
    <row r="39" spans="1:18" x14ac:dyDescent="0.45">
      <c r="A39" s="6">
        <f t="shared" si="0"/>
        <v>4131</v>
      </c>
      <c r="B39" s="6">
        <f>COUNTIF(D$1:D39,D39)</f>
        <v>1</v>
      </c>
      <c r="C39" s="1">
        <v>413</v>
      </c>
      <c r="D39" s="1" t="s">
        <v>170</v>
      </c>
      <c r="F39" s="1" t="s">
        <v>171</v>
      </c>
      <c r="G39" s="1" t="s">
        <v>98</v>
      </c>
      <c r="I39" s="1" t="s">
        <v>99</v>
      </c>
      <c r="K39" s="1" t="s">
        <v>172</v>
      </c>
      <c r="N39" s="1" t="s">
        <v>1348</v>
      </c>
      <c r="O39" s="1" t="s">
        <v>1344</v>
      </c>
      <c r="P39" s="1" t="s">
        <v>1349</v>
      </c>
      <c r="Q39" s="1" t="s">
        <v>1366</v>
      </c>
      <c r="R39" s="1" t="s">
        <v>1367</v>
      </c>
    </row>
    <row r="40" spans="1:18" x14ac:dyDescent="0.45">
      <c r="A40" s="6">
        <f t="shared" si="0"/>
        <v>2231</v>
      </c>
      <c r="B40" s="6">
        <f>COUNTIF(D$1:D40,D40)</f>
        <v>1</v>
      </c>
      <c r="C40" s="1">
        <v>223</v>
      </c>
      <c r="D40" s="1" t="s">
        <v>173</v>
      </c>
      <c r="F40" s="1" t="s">
        <v>174</v>
      </c>
      <c r="G40" s="1" t="s">
        <v>116</v>
      </c>
      <c r="I40" s="1" t="s">
        <v>139</v>
      </c>
      <c r="K40" s="1" t="s">
        <v>175</v>
      </c>
      <c r="N40" s="1" t="s">
        <v>1348</v>
      </c>
      <c r="O40" s="1" t="s">
        <v>1344</v>
      </c>
      <c r="P40" s="1" t="s">
        <v>1349</v>
      </c>
      <c r="Q40" s="1" t="s">
        <v>1366</v>
      </c>
      <c r="R40" s="1" t="s">
        <v>1367</v>
      </c>
    </row>
    <row r="41" spans="1:18" x14ac:dyDescent="0.45">
      <c r="A41" s="6">
        <f t="shared" si="0"/>
        <v>50281</v>
      </c>
      <c r="B41" s="6">
        <f>COUNTIF(D$1:D41,D41)</f>
        <v>1</v>
      </c>
      <c r="C41" s="1">
        <v>5028</v>
      </c>
      <c r="D41" s="1" t="s">
        <v>176</v>
      </c>
      <c r="F41" s="1" t="s">
        <v>177</v>
      </c>
      <c r="G41" s="1" t="s">
        <v>112</v>
      </c>
      <c r="I41" s="1" t="s">
        <v>122</v>
      </c>
      <c r="K41" s="1" t="s">
        <v>178</v>
      </c>
      <c r="N41" s="1" t="s">
        <v>1348</v>
      </c>
      <c r="O41" s="1" t="s">
        <v>1344</v>
      </c>
      <c r="P41" s="1" t="s">
        <v>1349</v>
      </c>
      <c r="Q41" s="1" t="s">
        <v>1366</v>
      </c>
      <c r="R41" s="1" t="s">
        <v>1367</v>
      </c>
    </row>
    <row r="42" spans="1:18" x14ac:dyDescent="0.45">
      <c r="A42" s="6">
        <f t="shared" si="0"/>
        <v>50221</v>
      </c>
      <c r="B42" s="6">
        <f>COUNTIF(D$1:D42,D42)</f>
        <v>1</v>
      </c>
      <c r="C42" s="1">
        <v>5022</v>
      </c>
      <c r="D42" s="1" t="s">
        <v>179</v>
      </c>
      <c r="F42" s="1" t="s">
        <v>180</v>
      </c>
      <c r="G42" s="1" t="s">
        <v>112</v>
      </c>
      <c r="I42" s="1" t="s">
        <v>122</v>
      </c>
      <c r="K42" s="1" t="s">
        <v>181</v>
      </c>
      <c r="N42" s="1" t="s">
        <v>1348</v>
      </c>
      <c r="O42" s="1" t="s">
        <v>1344</v>
      </c>
      <c r="P42" s="1" t="s">
        <v>1349</v>
      </c>
      <c r="Q42" s="1" t="s">
        <v>1366</v>
      </c>
      <c r="R42" s="1" t="s">
        <v>1367</v>
      </c>
    </row>
    <row r="43" spans="1:18" x14ac:dyDescent="0.45">
      <c r="A43" s="6">
        <f t="shared" si="0"/>
        <v>1061</v>
      </c>
      <c r="B43" s="6">
        <f>COUNTIF(D$1:D43,D43)</f>
        <v>1</v>
      </c>
      <c r="C43" s="1">
        <v>106</v>
      </c>
      <c r="D43" s="1" t="s">
        <v>182</v>
      </c>
      <c r="F43" s="1" t="s">
        <v>183</v>
      </c>
      <c r="G43" s="1" t="s">
        <v>32</v>
      </c>
      <c r="I43" s="1" t="s">
        <v>122</v>
      </c>
      <c r="K43" s="1" t="s">
        <v>184</v>
      </c>
      <c r="N43" s="1" t="s">
        <v>1348</v>
      </c>
      <c r="O43" s="1" t="s">
        <v>1344</v>
      </c>
      <c r="P43" s="1" t="s">
        <v>1349</v>
      </c>
      <c r="Q43" s="1" t="s">
        <v>1366</v>
      </c>
      <c r="R43" s="1" t="s">
        <v>1367</v>
      </c>
    </row>
    <row r="44" spans="1:18" x14ac:dyDescent="0.45">
      <c r="A44" s="6">
        <f t="shared" si="0"/>
        <v>5151</v>
      </c>
      <c r="B44" s="6">
        <f>COUNTIF(D$1:D44,D44)</f>
        <v>1</v>
      </c>
      <c r="C44" s="1">
        <v>515</v>
      </c>
      <c r="D44" s="1" t="s">
        <v>185</v>
      </c>
      <c r="F44" s="1" t="s">
        <v>186</v>
      </c>
      <c r="G44" s="1" t="s">
        <v>187</v>
      </c>
      <c r="I44" s="1" t="s">
        <v>122</v>
      </c>
      <c r="K44" s="1" t="s">
        <v>188</v>
      </c>
      <c r="N44" s="1" t="s">
        <v>1348</v>
      </c>
      <c r="O44" s="1" t="s">
        <v>1344</v>
      </c>
      <c r="P44" s="1" t="s">
        <v>1349</v>
      </c>
      <c r="Q44" s="1" t="s">
        <v>1366</v>
      </c>
      <c r="R44" s="1" t="s">
        <v>1367</v>
      </c>
    </row>
    <row r="45" spans="1:18" x14ac:dyDescent="0.45">
      <c r="A45" s="6">
        <f t="shared" si="0"/>
        <v>50311</v>
      </c>
      <c r="B45" s="6">
        <f>COUNTIF(D$1:D45,D45)</f>
        <v>1</v>
      </c>
      <c r="C45" s="1">
        <v>5031</v>
      </c>
      <c r="D45" s="1" t="s">
        <v>189</v>
      </c>
      <c r="F45" s="1" t="s">
        <v>190</v>
      </c>
      <c r="G45" s="1" t="s">
        <v>112</v>
      </c>
      <c r="I45" s="1" t="s">
        <v>122</v>
      </c>
      <c r="K45" s="1" t="s">
        <v>191</v>
      </c>
      <c r="N45" s="1" t="s">
        <v>1348</v>
      </c>
      <c r="O45" s="1" t="s">
        <v>1344</v>
      </c>
      <c r="P45" s="1" t="s">
        <v>1349</v>
      </c>
      <c r="Q45" s="1" t="s">
        <v>1366</v>
      </c>
      <c r="R45" s="1" t="s">
        <v>1367</v>
      </c>
    </row>
    <row r="46" spans="1:18" x14ac:dyDescent="0.45">
      <c r="A46" s="6">
        <f t="shared" si="0"/>
        <v>1011</v>
      </c>
      <c r="B46" s="6">
        <f>COUNTIF(D$1:D46,D46)</f>
        <v>1</v>
      </c>
      <c r="C46" s="1">
        <v>101</v>
      </c>
      <c r="D46" s="1" t="s">
        <v>192</v>
      </c>
      <c r="F46" s="1" t="s">
        <v>193</v>
      </c>
      <c r="G46" s="1" t="s">
        <v>32</v>
      </c>
      <c r="I46" s="1" t="s">
        <v>122</v>
      </c>
      <c r="K46" s="1" t="s">
        <v>194</v>
      </c>
      <c r="N46" s="1" t="s">
        <v>1348</v>
      </c>
      <c r="O46" s="1" t="s">
        <v>1344</v>
      </c>
      <c r="P46" s="1" t="s">
        <v>1349</v>
      </c>
      <c r="Q46" s="1" t="s">
        <v>1366</v>
      </c>
      <c r="R46" s="1" t="s">
        <v>1367</v>
      </c>
    </row>
    <row r="47" spans="1:18" x14ac:dyDescent="0.45">
      <c r="A47" s="6">
        <f t="shared" si="0"/>
        <v>2031</v>
      </c>
      <c r="B47" s="6">
        <f>COUNTIF(D$1:D47,D47)</f>
        <v>1</v>
      </c>
      <c r="C47" s="1">
        <v>203</v>
      </c>
      <c r="D47" s="1" t="s">
        <v>195</v>
      </c>
      <c r="F47" s="1" t="s">
        <v>196</v>
      </c>
      <c r="G47" s="1" t="s">
        <v>116</v>
      </c>
      <c r="I47" s="1" t="s">
        <v>122</v>
      </c>
      <c r="K47" s="1" t="s">
        <v>197</v>
      </c>
      <c r="N47" s="1" t="s">
        <v>1348</v>
      </c>
      <c r="O47" s="1" t="s">
        <v>1344</v>
      </c>
      <c r="P47" s="1" t="s">
        <v>1349</v>
      </c>
      <c r="Q47" s="1" t="s">
        <v>1366</v>
      </c>
      <c r="R47" s="1" t="s">
        <v>1367</v>
      </c>
    </row>
    <row r="48" spans="1:18" x14ac:dyDescent="0.45">
      <c r="A48" s="6">
        <f t="shared" si="0"/>
        <v>4111</v>
      </c>
      <c r="B48" s="6">
        <f>COUNTIF(D$1:D48,D48)</f>
        <v>1</v>
      </c>
      <c r="C48" s="1">
        <v>411</v>
      </c>
      <c r="D48" s="1" t="s">
        <v>198</v>
      </c>
      <c r="F48" s="1" t="s">
        <v>199</v>
      </c>
      <c r="G48" s="1" t="s">
        <v>98</v>
      </c>
      <c r="I48" s="1" t="s">
        <v>122</v>
      </c>
      <c r="K48" s="1" t="s">
        <v>200</v>
      </c>
      <c r="N48" s="1" t="s">
        <v>1348</v>
      </c>
      <c r="O48" s="1" t="s">
        <v>1344</v>
      </c>
      <c r="P48" s="1" t="s">
        <v>1349</v>
      </c>
      <c r="Q48" s="1" t="s">
        <v>1366</v>
      </c>
      <c r="R48" s="1" t="s">
        <v>1367</v>
      </c>
    </row>
    <row r="49" spans="1:18" x14ac:dyDescent="0.45">
      <c r="A49" s="6">
        <f t="shared" si="0"/>
        <v>8071</v>
      </c>
      <c r="B49" s="6">
        <f>COUNTIF(D$1:D49,D49)</f>
        <v>1</v>
      </c>
      <c r="C49" s="1">
        <v>807</v>
      </c>
      <c r="D49" s="1" t="s">
        <v>201</v>
      </c>
      <c r="F49" s="1" t="s">
        <v>202</v>
      </c>
      <c r="G49" s="1" t="s">
        <v>138</v>
      </c>
      <c r="I49" s="1" t="s">
        <v>122</v>
      </c>
      <c r="K49" s="1" t="s">
        <v>203</v>
      </c>
      <c r="N49" s="1" t="s">
        <v>1348</v>
      </c>
      <c r="O49" s="1" t="s">
        <v>1344</v>
      </c>
      <c r="P49" s="1" t="s">
        <v>1349</v>
      </c>
      <c r="Q49" s="1" t="s">
        <v>1366</v>
      </c>
      <c r="R49" s="1" t="s">
        <v>1367</v>
      </c>
    </row>
    <row r="50" spans="1:18" x14ac:dyDescent="0.45">
      <c r="A50" s="6">
        <f t="shared" si="0"/>
        <v>59621</v>
      </c>
      <c r="B50" s="6">
        <f>COUNTIF(D$1:D50,D50)</f>
        <v>1</v>
      </c>
      <c r="C50" s="1">
        <v>5962</v>
      </c>
      <c r="D50" s="1" t="s">
        <v>206</v>
      </c>
      <c r="F50" s="1" t="s">
        <v>207</v>
      </c>
      <c r="G50" s="1" t="s">
        <v>208</v>
      </c>
      <c r="I50" s="1" t="s">
        <v>49</v>
      </c>
      <c r="K50" s="1" t="s">
        <v>209</v>
      </c>
      <c r="N50" s="1" t="s">
        <v>1350</v>
      </c>
      <c r="O50" s="1" t="s">
        <v>1344</v>
      </c>
      <c r="P50" s="1" t="s">
        <v>1349</v>
      </c>
      <c r="Q50" s="1" t="s">
        <v>1366</v>
      </c>
      <c r="R50" s="1" t="s">
        <v>1367</v>
      </c>
    </row>
    <row r="51" spans="1:18" x14ac:dyDescent="0.45">
      <c r="A51" s="6">
        <f t="shared" si="0"/>
        <v>7711</v>
      </c>
      <c r="B51" s="6">
        <f>COUNTIF(D$1:D51,D51)</f>
        <v>1</v>
      </c>
      <c r="C51" s="1">
        <v>771</v>
      </c>
      <c r="D51" s="1" t="s">
        <v>210</v>
      </c>
      <c r="F51" s="1" t="s">
        <v>211</v>
      </c>
      <c r="G51" s="1" t="s">
        <v>89</v>
      </c>
      <c r="I51" s="1" t="s">
        <v>72</v>
      </c>
      <c r="K51" s="1" t="s">
        <v>212</v>
      </c>
      <c r="N51" s="1" t="s">
        <v>1350</v>
      </c>
      <c r="O51" s="1" t="s">
        <v>1344</v>
      </c>
      <c r="P51" s="1" t="s">
        <v>1349</v>
      </c>
      <c r="Q51" s="1" t="s">
        <v>1366</v>
      </c>
      <c r="R51" s="1" t="s">
        <v>1367</v>
      </c>
    </row>
    <row r="52" spans="1:18" x14ac:dyDescent="0.45">
      <c r="A52" s="6">
        <f t="shared" si="0"/>
        <v>59611</v>
      </c>
      <c r="B52" s="6">
        <f>COUNTIF(D$1:D52,D52)</f>
        <v>1</v>
      </c>
      <c r="C52" s="1">
        <v>5961</v>
      </c>
      <c r="D52" s="1" t="s">
        <v>213</v>
      </c>
      <c r="F52" s="1" t="s">
        <v>214</v>
      </c>
      <c r="G52" s="1" t="s">
        <v>208</v>
      </c>
      <c r="I52" s="1" t="s">
        <v>49</v>
      </c>
      <c r="K52" s="1" t="s">
        <v>215</v>
      </c>
      <c r="N52" s="1" t="s">
        <v>1350</v>
      </c>
      <c r="O52" s="1" t="s">
        <v>1344</v>
      </c>
      <c r="P52" s="1" t="s">
        <v>1349</v>
      </c>
      <c r="Q52" s="1" t="s">
        <v>1366</v>
      </c>
      <c r="R52" s="1" t="s">
        <v>1367</v>
      </c>
    </row>
    <row r="53" spans="1:18" x14ac:dyDescent="0.45">
      <c r="A53" s="6">
        <f t="shared" si="0"/>
        <v>50631</v>
      </c>
      <c r="B53" s="6">
        <f>COUNTIF(D$1:D53,D53)</f>
        <v>1</v>
      </c>
      <c r="C53" s="1">
        <v>5063</v>
      </c>
      <c r="D53" s="1" t="s">
        <v>216</v>
      </c>
      <c r="F53" s="1" t="s">
        <v>217</v>
      </c>
      <c r="G53" s="1" t="s">
        <v>112</v>
      </c>
      <c r="I53" s="1" t="s">
        <v>44</v>
      </c>
      <c r="K53" s="1" t="s">
        <v>218</v>
      </c>
      <c r="N53" s="1" t="s">
        <v>1350</v>
      </c>
      <c r="O53" s="1" t="s">
        <v>1344</v>
      </c>
      <c r="P53" s="1" t="s">
        <v>1349</v>
      </c>
      <c r="Q53" s="1" t="s">
        <v>1366</v>
      </c>
      <c r="R53" s="1" t="s">
        <v>1367</v>
      </c>
    </row>
    <row r="54" spans="1:18" x14ac:dyDescent="0.45">
      <c r="A54" s="6">
        <f t="shared" si="0"/>
        <v>59331</v>
      </c>
      <c r="B54" s="6">
        <f>COUNTIF(D$1:D54,D54)</f>
        <v>1</v>
      </c>
      <c r="C54" s="1">
        <v>5933</v>
      </c>
      <c r="D54" s="1" t="s">
        <v>219</v>
      </c>
      <c r="F54" s="1" t="s">
        <v>220</v>
      </c>
      <c r="G54" s="1" t="s">
        <v>221</v>
      </c>
      <c r="I54" s="1" t="s">
        <v>72</v>
      </c>
      <c r="K54" s="1" t="s">
        <v>222</v>
      </c>
      <c r="N54" s="1" t="s">
        <v>1350</v>
      </c>
      <c r="O54" s="1" t="s">
        <v>1344</v>
      </c>
      <c r="P54" s="1" t="s">
        <v>1349</v>
      </c>
      <c r="Q54" s="1" t="s">
        <v>1366</v>
      </c>
      <c r="R54" s="1" t="s">
        <v>1367</v>
      </c>
    </row>
    <row r="55" spans="1:18" x14ac:dyDescent="0.45">
      <c r="A55" s="6">
        <f t="shared" si="0"/>
        <v>1531</v>
      </c>
      <c r="B55" s="6">
        <f>COUNTIF(D$1:D55,D55)</f>
        <v>1</v>
      </c>
      <c r="C55" s="1">
        <v>153</v>
      </c>
      <c r="D55" s="1" t="s">
        <v>223</v>
      </c>
      <c r="F55" s="1" t="s">
        <v>224</v>
      </c>
      <c r="G55" s="1" t="s">
        <v>32</v>
      </c>
      <c r="I55" s="1" t="s">
        <v>225</v>
      </c>
      <c r="K55" s="1" t="s">
        <v>226</v>
      </c>
      <c r="N55" s="1" t="s">
        <v>1350</v>
      </c>
      <c r="O55" s="1" t="s">
        <v>1344</v>
      </c>
      <c r="P55" s="1" t="s">
        <v>1349</v>
      </c>
      <c r="Q55" s="1" t="s">
        <v>1366</v>
      </c>
      <c r="R55" s="1" t="s">
        <v>1367</v>
      </c>
    </row>
    <row r="56" spans="1:18" x14ac:dyDescent="0.45">
      <c r="A56" s="6">
        <f t="shared" si="0"/>
        <v>25101</v>
      </c>
      <c r="B56" s="6">
        <f>COUNTIF(D$1:D56,D56)</f>
        <v>1</v>
      </c>
      <c r="C56" s="1">
        <v>2510</v>
      </c>
      <c r="D56" s="1" t="s">
        <v>227</v>
      </c>
      <c r="F56" s="1" t="s">
        <v>228</v>
      </c>
      <c r="G56" s="1" t="s">
        <v>229</v>
      </c>
      <c r="I56" s="1" t="s">
        <v>230</v>
      </c>
      <c r="K56" s="1" t="s">
        <v>231</v>
      </c>
      <c r="N56" s="1" t="s">
        <v>1350</v>
      </c>
      <c r="O56" s="1" t="s">
        <v>1344</v>
      </c>
      <c r="P56" s="1" t="s">
        <v>1349</v>
      </c>
      <c r="Q56" s="1" t="s">
        <v>1366</v>
      </c>
      <c r="R56" s="1" t="s">
        <v>1367</v>
      </c>
    </row>
    <row r="57" spans="1:18" x14ac:dyDescent="0.45">
      <c r="A57" s="6">
        <f t="shared" si="0"/>
        <v>50181</v>
      </c>
      <c r="B57" s="6">
        <f>COUNTIF(D$1:D57,D57)</f>
        <v>1</v>
      </c>
      <c r="C57" s="1">
        <v>5018</v>
      </c>
      <c r="D57" s="1" t="s">
        <v>232</v>
      </c>
      <c r="F57" s="1" t="s">
        <v>233</v>
      </c>
      <c r="G57" s="1" t="s">
        <v>112</v>
      </c>
      <c r="I57" s="1" t="s">
        <v>230</v>
      </c>
      <c r="K57" s="1" t="s">
        <v>234</v>
      </c>
      <c r="N57" s="1" t="s">
        <v>1350</v>
      </c>
      <c r="O57" s="1" t="s">
        <v>1344</v>
      </c>
      <c r="P57" s="1" t="s">
        <v>1349</v>
      </c>
      <c r="Q57" s="1" t="s">
        <v>1366</v>
      </c>
      <c r="R57" s="1" t="s">
        <v>1367</v>
      </c>
    </row>
    <row r="58" spans="1:18" x14ac:dyDescent="0.45">
      <c r="A58" s="6">
        <f t="shared" si="0"/>
        <v>30771</v>
      </c>
      <c r="B58" s="6">
        <f>COUNTIF(D$1:D58,D58)</f>
        <v>1</v>
      </c>
      <c r="C58" s="1">
        <v>3077</v>
      </c>
      <c r="D58" s="1" t="s">
        <v>235</v>
      </c>
      <c r="F58" s="1" t="s">
        <v>236</v>
      </c>
      <c r="G58" s="1" t="s">
        <v>53</v>
      </c>
      <c r="I58" s="1" t="s">
        <v>49</v>
      </c>
      <c r="K58" s="1" t="s">
        <v>237</v>
      </c>
      <c r="N58" s="1" t="s">
        <v>1350</v>
      </c>
      <c r="O58" s="1" t="s">
        <v>1344</v>
      </c>
      <c r="P58" s="1" t="s">
        <v>1349</v>
      </c>
      <c r="Q58" s="1" t="s">
        <v>1366</v>
      </c>
      <c r="R58" s="1" t="s">
        <v>1367</v>
      </c>
    </row>
    <row r="59" spans="1:18" x14ac:dyDescent="0.45">
      <c r="A59" s="6">
        <f t="shared" si="0"/>
        <v>13161</v>
      </c>
      <c r="B59" s="6">
        <f>COUNTIF(D$1:D59,D59)</f>
        <v>1</v>
      </c>
      <c r="C59" s="1">
        <v>1316</v>
      </c>
      <c r="D59" s="1" t="s">
        <v>238</v>
      </c>
      <c r="F59" s="1" t="s">
        <v>239</v>
      </c>
      <c r="G59" s="1" t="s">
        <v>240</v>
      </c>
      <c r="I59" s="1" t="s">
        <v>225</v>
      </c>
      <c r="K59" s="1" t="s">
        <v>241</v>
      </c>
      <c r="N59" s="1" t="s">
        <v>1350</v>
      </c>
      <c r="O59" s="1" t="s">
        <v>1344</v>
      </c>
      <c r="P59" s="1" t="s">
        <v>1349</v>
      </c>
      <c r="Q59" s="1" t="s">
        <v>1366</v>
      </c>
      <c r="R59" s="1" t="s">
        <v>1367</v>
      </c>
    </row>
    <row r="60" spans="1:18" x14ac:dyDescent="0.45">
      <c r="A60" s="6">
        <f t="shared" si="0"/>
        <v>21001</v>
      </c>
      <c r="B60" s="6">
        <f>COUNTIF(D$1:D60,D60)</f>
        <v>1</v>
      </c>
      <c r="C60" s="1">
        <v>2100</v>
      </c>
      <c r="D60" s="1" t="s">
        <v>242</v>
      </c>
      <c r="F60" s="1" t="s">
        <v>243</v>
      </c>
      <c r="G60" s="1" t="s">
        <v>244</v>
      </c>
      <c r="I60" s="1" t="s">
        <v>44</v>
      </c>
      <c r="K60" s="1" t="s">
        <v>245</v>
      </c>
      <c r="N60" s="1" t="s">
        <v>1350</v>
      </c>
      <c r="O60" s="1" t="s">
        <v>1344</v>
      </c>
      <c r="P60" s="1" t="s">
        <v>1349</v>
      </c>
      <c r="Q60" s="1" t="s">
        <v>1366</v>
      </c>
      <c r="R60" s="1" t="s">
        <v>1367</v>
      </c>
    </row>
    <row r="61" spans="1:18" x14ac:dyDescent="0.45">
      <c r="A61" s="6">
        <f t="shared" si="0"/>
        <v>12561</v>
      </c>
      <c r="B61" s="6">
        <f>COUNTIF(D$1:D61,D61)</f>
        <v>1</v>
      </c>
      <c r="C61" s="1">
        <v>1256</v>
      </c>
      <c r="D61" s="1" t="s">
        <v>246</v>
      </c>
      <c r="F61" s="1" t="s">
        <v>247</v>
      </c>
      <c r="G61" s="1" t="s">
        <v>248</v>
      </c>
      <c r="I61" s="1" t="s">
        <v>230</v>
      </c>
      <c r="K61" s="1" t="s">
        <v>249</v>
      </c>
      <c r="N61" s="1" t="s">
        <v>1350</v>
      </c>
      <c r="O61" s="1" t="s">
        <v>1344</v>
      </c>
      <c r="P61" s="1" t="s">
        <v>1349</v>
      </c>
      <c r="Q61" s="1" t="s">
        <v>1366</v>
      </c>
      <c r="R61" s="1" t="s">
        <v>1367</v>
      </c>
    </row>
    <row r="62" spans="1:18" x14ac:dyDescent="0.45">
      <c r="A62" s="6">
        <f t="shared" ref="A62:A117" si="1">IFERROR(C62*10+B62,"")</f>
        <v>90091</v>
      </c>
      <c r="B62" s="6">
        <f>COUNTIF(D$1:D62,D62)</f>
        <v>1</v>
      </c>
      <c r="C62" s="1">
        <v>9009</v>
      </c>
      <c r="D62" s="1" t="s">
        <v>253</v>
      </c>
      <c r="F62" s="1" t="s">
        <v>254</v>
      </c>
      <c r="G62" s="1" t="s">
        <v>255</v>
      </c>
      <c r="I62" s="1">
        <v>3</v>
      </c>
      <c r="K62" s="1" t="s">
        <v>256</v>
      </c>
      <c r="N62" s="1" t="s">
        <v>1350</v>
      </c>
      <c r="O62" s="1" t="s">
        <v>1344</v>
      </c>
      <c r="P62" s="1" t="s">
        <v>1349</v>
      </c>
      <c r="Q62" s="1" t="s">
        <v>1366</v>
      </c>
      <c r="R62" s="1" t="s">
        <v>1367</v>
      </c>
    </row>
    <row r="63" spans="1:18" x14ac:dyDescent="0.45">
      <c r="A63" s="6">
        <f t="shared" si="1"/>
        <v>90031</v>
      </c>
      <c r="B63" s="6">
        <f>COUNTIF(D$1:D63,D63)</f>
        <v>1</v>
      </c>
      <c r="C63" s="1">
        <v>9003</v>
      </c>
      <c r="D63" s="1" t="s">
        <v>257</v>
      </c>
      <c r="F63" s="1" t="s">
        <v>258</v>
      </c>
      <c r="G63" s="1" t="s">
        <v>255</v>
      </c>
      <c r="I63" s="1">
        <v>4</v>
      </c>
      <c r="K63" s="1" t="s">
        <v>259</v>
      </c>
      <c r="N63" s="1" t="s">
        <v>1350</v>
      </c>
      <c r="O63" s="1" t="s">
        <v>1344</v>
      </c>
      <c r="P63" s="1" t="s">
        <v>1349</v>
      </c>
      <c r="Q63" s="1" t="s">
        <v>1366</v>
      </c>
      <c r="R63" s="1" t="s">
        <v>1367</v>
      </c>
    </row>
    <row r="64" spans="1:18" x14ac:dyDescent="0.45">
      <c r="A64" s="6">
        <f t="shared" si="1"/>
        <v>90111</v>
      </c>
      <c r="B64" s="6">
        <f>COUNTIF(D$1:D64,D64)</f>
        <v>1</v>
      </c>
      <c r="C64" s="1">
        <v>9011</v>
      </c>
      <c r="D64" s="1" t="s">
        <v>260</v>
      </c>
      <c r="F64" s="1" t="s">
        <v>261</v>
      </c>
      <c r="G64" s="1" t="s">
        <v>255</v>
      </c>
      <c r="I64" s="1">
        <v>1</v>
      </c>
      <c r="K64" s="1" t="s">
        <v>262</v>
      </c>
      <c r="N64" s="1" t="s">
        <v>1350</v>
      </c>
      <c r="O64" s="1" t="s">
        <v>1344</v>
      </c>
      <c r="P64" s="1" t="s">
        <v>1349</v>
      </c>
      <c r="Q64" s="1" t="s">
        <v>1366</v>
      </c>
      <c r="R64" s="1" t="s">
        <v>1367</v>
      </c>
    </row>
    <row r="65" spans="1:18" x14ac:dyDescent="0.45">
      <c r="A65" s="6">
        <f t="shared" si="1"/>
        <v>90011</v>
      </c>
      <c r="B65" s="6">
        <f>COUNTIF(D$1:D65,D65)</f>
        <v>1</v>
      </c>
      <c r="C65" s="1">
        <v>9001</v>
      </c>
      <c r="D65" s="1" t="s">
        <v>263</v>
      </c>
      <c r="F65" s="1" t="s">
        <v>264</v>
      </c>
      <c r="G65" s="1" t="s">
        <v>255</v>
      </c>
      <c r="I65" s="1">
        <v>4</v>
      </c>
      <c r="K65" s="1" t="s">
        <v>265</v>
      </c>
      <c r="N65" s="1" t="s">
        <v>1350</v>
      </c>
      <c r="O65" s="1" t="s">
        <v>1344</v>
      </c>
      <c r="P65" s="1" t="s">
        <v>1349</v>
      </c>
      <c r="Q65" s="1" t="s">
        <v>1366</v>
      </c>
      <c r="R65" s="1" t="s">
        <v>1367</v>
      </c>
    </row>
    <row r="66" spans="1:18" x14ac:dyDescent="0.45">
      <c r="A66" s="6">
        <f t="shared" si="1"/>
        <v>10281</v>
      </c>
      <c r="B66" s="6">
        <f>COUNTIF(D$1:D66,D66)</f>
        <v>1</v>
      </c>
      <c r="C66" s="1">
        <v>1028</v>
      </c>
      <c r="D66" s="1" t="s">
        <v>266</v>
      </c>
      <c r="F66" s="1" t="s">
        <v>267</v>
      </c>
      <c r="G66" s="1" t="s">
        <v>268</v>
      </c>
      <c r="K66" s="1" t="s">
        <v>269</v>
      </c>
      <c r="N66" s="1" t="s">
        <v>1350</v>
      </c>
      <c r="O66" s="1" t="s">
        <v>1344</v>
      </c>
      <c r="P66" s="1" t="s">
        <v>1349</v>
      </c>
      <c r="Q66" s="1" t="s">
        <v>1366</v>
      </c>
      <c r="R66" s="1" t="s">
        <v>1367</v>
      </c>
    </row>
    <row r="67" spans="1:18" x14ac:dyDescent="0.45">
      <c r="A67" s="6">
        <f t="shared" si="1"/>
        <v>59311</v>
      </c>
      <c r="B67" s="6">
        <f>COUNTIF(D$1:D67,D67)</f>
        <v>1</v>
      </c>
      <c r="C67" s="1">
        <v>5931</v>
      </c>
      <c r="D67" s="1" t="s">
        <v>270</v>
      </c>
      <c r="F67" s="1" t="s">
        <v>271</v>
      </c>
      <c r="G67" s="1" t="s">
        <v>221</v>
      </c>
      <c r="I67" s="1" t="s">
        <v>72</v>
      </c>
      <c r="K67" s="1" t="s">
        <v>272</v>
      </c>
      <c r="N67" s="1" t="s">
        <v>1350</v>
      </c>
      <c r="O67" s="1" t="s">
        <v>1344</v>
      </c>
      <c r="P67" s="1" t="s">
        <v>1349</v>
      </c>
      <c r="Q67" s="1" t="s">
        <v>1366</v>
      </c>
      <c r="R67" s="1" t="s">
        <v>1367</v>
      </c>
    </row>
    <row r="68" spans="1:18" x14ac:dyDescent="0.45">
      <c r="A68" s="6">
        <f t="shared" si="1"/>
        <v>52931</v>
      </c>
      <c r="B68" s="6">
        <f>COUNTIF(D$1:D68,D68)</f>
        <v>1</v>
      </c>
      <c r="C68" s="1">
        <v>5293</v>
      </c>
      <c r="D68" s="1" t="s">
        <v>273</v>
      </c>
      <c r="F68" s="1" t="s">
        <v>274</v>
      </c>
      <c r="G68" s="1" t="s">
        <v>275</v>
      </c>
      <c r="K68" s="1" t="s">
        <v>276</v>
      </c>
      <c r="N68" s="1" t="s">
        <v>1350</v>
      </c>
      <c r="O68" s="1" t="s">
        <v>1344</v>
      </c>
      <c r="P68" s="1" t="s">
        <v>1349</v>
      </c>
      <c r="Q68" s="1" t="s">
        <v>1366</v>
      </c>
      <c r="R68" s="1" t="s">
        <v>1367</v>
      </c>
    </row>
    <row r="69" spans="1:18" x14ac:dyDescent="0.45">
      <c r="A69" s="6">
        <f t="shared" si="1"/>
        <v>9091</v>
      </c>
      <c r="B69" s="6">
        <f>COUNTIF(D$1:D69,D69)</f>
        <v>1</v>
      </c>
      <c r="C69" s="1">
        <v>909</v>
      </c>
      <c r="D69" s="1" t="s">
        <v>277</v>
      </c>
      <c r="F69" s="1" t="s">
        <v>278</v>
      </c>
      <c r="G69" s="1" t="s">
        <v>279</v>
      </c>
      <c r="K69" s="1" t="s">
        <v>280</v>
      </c>
      <c r="N69" s="1" t="s">
        <v>1350</v>
      </c>
      <c r="O69" s="1" t="s">
        <v>1344</v>
      </c>
      <c r="P69" s="1" t="s">
        <v>1349</v>
      </c>
      <c r="Q69" s="1" t="s">
        <v>1366</v>
      </c>
      <c r="R69" s="1" t="s">
        <v>1367</v>
      </c>
    </row>
    <row r="70" spans="1:18" x14ac:dyDescent="0.45">
      <c r="A70" s="6">
        <f t="shared" si="1"/>
        <v>59351</v>
      </c>
      <c r="B70" s="6">
        <f>COUNTIF(D$1:D70,D70)</f>
        <v>1</v>
      </c>
      <c r="C70" s="1">
        <v>5935</v>
      </c>
      <c r="D70" s="1" t="s">
        <v>281</v>
      </c>
      <c r="F70" s="1" t="s">
        <v>282</v>
      </c>
      <c r="G70" s="1" t="s">
        <v>221</v>
      </c>
      <c r="I70" s="1" t="s">
        <v>72</v>
      </c>
      <c r="K70" s="1" t="s">
        <v>283</v>
      </c>
      <c r="N70" s="1" t="s">
        <v>1350</v>
      </c>
      <c r="O70" s="1" t="s">
        <v>1344</v>
      </c>
      <c r="P70" s="1" t="s">
        <v>1349</v>
      </c>
      <c r="Q70" s="1" t="s">
        <v>1366</v>
      </c>
      <c r="R70" s="1" t="s">
        <v>1367</v>
      </c>
    </row>
    <row r="71" spans="1:18" x14ac:dyDescent="0.45">
      <c r="A71" s="6">
        <f t="shared" si="1"/>
        <v>7701</v>
      </c>
      <c r="B71" s="6">
        <f>COUNTIF(D$1:D71,D71)</f>
        <v>1</v>
      </c>
      <c r="C71" s="1">
        <v>770</v>
      </c>
      <c r="D71" s="1" t="s">
        <v>284</v>
      </c>
      <c r="F71" s="1" t="s">
        <v>285</v>
      </c>
      <c r="G71" s="1" t="s">
        <v>89</v>
      </c>
      <c r="I71" s="1" t="s">
        <v>72</v>
      </c>
      <c r="K71" s="1" t="s">
        <v>286</v>
      </c>
      <c r="N71" s="1" t="s">
        <v>1350</v>
      </c>
      <c r="O71" s="1" t="s">
        <v>1344</v>
      </c>
      <c r="P71" s="1" t="s">
        <v>1349</v>
      </c>
      <c r="Q71" s="1" t="s">
        <v>1366</v>
      </c>
      <c r="R71" s="1" t="s">
        <v>1367</v>
      </c>
    </row>
    <row r="72" spans="1:18" x14ac:dyDescent="0.45">
      <c r="A72" s="6">
        <f t="shared" si="1"/>
        <v>2361</v>
      </c>
      <c r="B72" s="6">
        <f>COUNTIF(D$1:D72,D72)</f>
        <v>1</v>
      </c>
      <c r="C72" s="1">
        <v>236</v>
      </c>
      <c r="D72" s="1" t="s">
        <v>287</v>
      </c>
      <c r="F72" s="1" t="s">
        <v>288</v>
      </c>
      <c r="G72" s="1" t="s">
        <v>116</v>
      </c>
      <c r="I72" s="1" t="s">
        <v>289</v>
      </c>
      <c r="K72" s="1" t="s">
        <v>290</v>
      </c>
      <c r="M72" s="1" t="s">
        <v>291</v>
      </c>
      <c r="N72" s="1" t="s">
        <v>1348</v>
      </c>
      <c r="O72" s="1" t="s">
        <v>1344</v>
      </c>
      <c r="P72" s="1" t="s">
        <v>1351</v>
      </c>
      <c r="Q72" s="1" t="s">
        <v>1366</v>
      </c>
      <c r="R72" s="1" t="s">
        <v>1367</v>
      </c>
    </row>
    <row r="73" spans="1:18" x14ac:dyDescent="0.45">
      <c r="A73" s="6">
        <f t="shared" si="1"/>
        <v>2421</v>
      </c>
      <c r="B73" s="6">
        <f>COUNTIF(D$1:D73,D73)</f>
        <v>1</v>
      </c>
      <c r="C73" s="1">
        <v>242</v>
      </c>
      <c r="D73" s="1" t="s">
        <v>292</v>
      </c>
      <c r="F73" s="1" t="s">
        <v>293</v>
      </c>
      <c r="G73" s="1" t="s">
        <v>116</v>
      </c>
      <c r="I73" s="1" t="s">
        <v>289</v>
      </c>
      <c r="K73" s="1" t="s">
        <v>294</v>
      </c>
      <c r="M73" s="1" t="s">
        <v>291</v>
      </c>
      <c r="N73" s="1" t="s">
        <v>1348</v>
      </c>
      <c r="O73" s="1" t="s">
        <v>1344</v>
      </c>
      <c r="P73" s="1" t="s">
        <v>1351</v>
      </c>
      <c r="Q73" s="1" t="s">
        <v>1366</v>
      </c>
      <c r="R73" s="1" t="s">
        <v>1367</v>
      </c>
    </row>
    <row r="74" spans="1:18" x14ac:dyDescent="0.45">
      <c r="A74" s="6">
        <f t="shared" si="1"/>
        <v>2411</v>
      </c>
      <c r="B74" s="6">
        <f>COUNTIF(D$1:D74,D74)</f>
        <v>1</v>
      </c>
      <c r="C74" s="1">
        <v>241</v>
      </c>
      <c r="D74" s="1" t="s">
        <v>295</v>
      </c>
      <c r="F74" s="1" t="s">
        <v>296</v>
      </c>
      <c r="G74" s="1" t="s">
        <v>116</v>
      </c>
      <c r="I74" s="1" t="s">
        <v>289</v>
      </c>
      <c r="K74" s="1" t="s">
        <v>297</v>
      </c>
      <c r="M74" s="1" t="s">
        <v>291</v>
      </c>
      <c r="N74" s="1" t="s">
        <v>1348</v>
      </c>
      <c r="O74" s="1" t="s">
        <v>1344</v>
      </c>
      <c r="P74" s="1" t="s">
        <v>1351</v>
      </c>
      <c r="Q74" s="1" t="s">
        <v>1366</v>
      </c>
      <c r="R74" s="1" t="s">
        <v>1367</v>
      </c>
    </row>
    <row r="75" spans="1:18" x14ac:dyDescent="0.45">
      <c r="A75" s="6">
        <f t="shared" si="1"/>
        <v>2391</v>
      </c>
      <c r="B75" s="6">
        <f>COUNTIF(D$1:D75,D75)</f>
        <v>1</v>
      </c>
      <c r="C75" s="1">
        <v>239</v>
      </c>
      <c r="D75" s="1" t="s">
        <v>298</v>
      </c>
      <c r="F75" s="1" t="s">
        <v>299</v>
      </c>
      <c r="G75" s="1" t="s">
        <v>116</v>
      </c>
      <c r="I75" s="1" t="s">
        <v>289</v>
      </c>
      <c r="K75" s="1" t="s">
        <v>300</v>
      </c>
      <c r="M75" s="1" t="s">
        <v>291</v>
      </c>
      <c r="N75" s="1" t="s">
        <v>1348</v>
      </c>
      <c r="O75" s="1" t="s">
        <v>1344</v>
      </c>
      <c r="P75" s="1" t="s">
        <v>1351</v>
      </c>
      <c r="Q75" s="1" t="s">
        <v>1366</v>
      </c>
      <c r="R75" s="1" t="s">
        <v>1367</v>
      </c>
    </row>
    <row r="76" spans="1:18" x14ac:dyDescent="0.45">
      <c r="A76" s="6">
        <f t="shared" si="1"/>
        <v>2401</v>
      </c>
      <c r="B76" s="6">
        <f>COUNTIF(D$1:D76,D76)</f>
        <v>1</v>
      </c>
      <c r="C76" s="1">
        <v>240</v>
      </c>
      <c r="D76" s="1" t="s">
        <v>301</v>
      </c>
      <c r="F76" s="1" t="s">
        <v>302</v>
      </c>
      <c r="G76" s="1" t="s">
        <v>116</v>
      </c>
      <c r="I76" s="1" t="s">
        <v>289</v>
      </c>
      <c r="K76" s="1" t="s">
        <v>303</v>
      </c>
      <c r="M76" s="1" t="s">
        <v>291</v>
      </c>
      <c r="N76" s="1" t="s">
        <v>1348</v>
      </c>
      <c r="O76" s="1" t="s">
        <v>1344</v>
      </c>
      <c r="P76" s="1" t="s">
        <v>1351</v>
      </c>
      <c r="Q76" s="1" t="s">
        <v>1366</v>
      </c>
      <c r="R76" s="1" t="s">
        <v>1367</v>
      </c>
    </row>
    <row r="77" spans="1:18" x14ac:dyDescent="0.45">
      <c r="A77" s="6">
        <f t="shared" si="1"/>
        <v>2371</v>
      </c>
      <c r="B77" s="6">
        <f>COUNTIF(D$1:D77,D77)</f>
        <v>1</v>
      </c>
      <c r="C77" s="1">
        <v>237</v>
      </c>
      <c r="D77" s="1" t="s">
        <v>304</v>
      </c>
      <c r="F77" s="1" t="s">
        <v>305</v>
      </c>
      <c r="G77" s="1" t="s">
        <v>116</v>
      </c>
      <c r="I77" s="1" t="s">
        <v>289</v>
      </c>
      <c r="K77" s="1" t="s">
        <v>306</v>
      </c>
      <c r="M77" s="1" t="s">
        <v>291</v>
      </c>
      <c r="N77" s="1" t="s">
        <v>1348</v>
      </c>
      <c r="O77" s="1" t="s">
        <v>1344</v>
      </c>
      <c r="P77" s="1" t="s">
        <v>1351</v>
      </c>
      <c r="Q77" s="1" t="s">
        <v>1366</v>
      </c>
      <c r="R77" s="1" t="s">
        <v>1367</v>
      </c>
    </row>
    <row r="78" spans="1:18" x14ac:dyDescent="0.45">
      <c r="A78" s="6">
        <f t="shared" si="1"/>
        <v>2381</v>
      </c>
      <c r="B78" s="6">
        <f>COUNTIF(D$1:D78,D78)</f>
        <v>1</v>
      </c>
      <c r="C78" s="1">
        <v>238</v>
      </c>
      <c r="D78" s="1" t="s">
        <v>307</v>
      </c>
      <c r="F78" s="1" t="s">
        <v>308</v>
      </c>
      <c r="G78" s="1" t="s">
        <v>116</v>
      </c>
      <c r="I78" s="1" t="s">
        <v>289</v>
      </c>
      <c r="K78" s="1" t="s">
        <v>309</v>
      </c>
      <c r="M78" s="1" t="s">
        <v>291</v>
      </c>
      <c r="N78" s="1" t="s">
        <v>1348</v>
      </c>
      <c r="O78" s="1" t="s">
        <v>1344</v>
      </c>
      <c r="P78" s="1" t="s">
        <v>1351</v>
      </c>
      <c r="Q78" s="1" t="s">
        <v>1366</v>
      </c>
      <c r="R78" s="1" t="s">
        <v>1367</v>
      </c>
    </row>
    <row r="79" spans="1:18" x14ac:dyDescent="0.45">
      <c r="A79" s="6">
        <f t="shared" si="1"/>
        <v>2341</v>
      </c>
      <c r="B79" s="6">
        <f>COUNTIF(D$1:D79,D79)</f>
        <v>1</v>
      </c>
      <c r="C79" s="1">
        <v>234</v>
      </c>
      <c r="D79" s="1" t="s">
        <v>310</v>
      </c>
      <c r="F79" s="1" t="s">
        <v>311</v>
      </c>
      <c r="G79" s="1" t="s">
        <v>116</v>
      </c>
      <c r="I79" s="1" t="s">
        <v>312</v>
      </c>
      <c r="K79" s="1" t="s">
        <v>313</v>
      </c>
      <c r="M79" s="1" t="s">
        <v>314</v>
      </c>
      <c r="N79" s="1" t="s">
        <v>1348</v>
      </c>
      <c r="O79" s="1" t="s">
        <v>1344</v>
      </c>
      <c r="P79" s="1" t="s">
        <v>1351</v>
      </c>
      <c r="Q79" s="1" t="s">
        <v>1366</v>
      </c>
      <c r="R79" s="1" t="s">
        <v>1367</v>
      </c>
    </row>
    <row r="80" spans="1:18" x14ac:dyDescent="0.45">
      <c r="A80" s="6">
        <f t="shared" si="1"/>
        <v>1221</v>
      </c>
      <c r="B80" s="6">
        <f>COUNTIF(D$1:D80,D80)</f>
        <v>1</v>
      </c>
      <c r="C80" s="1">
        <v>122</v>
      </c>
      <c r="D80" s="1" t="s">
        <v>315</v>
      </c>
      <c r="F80" s="1" t="s">
        <v>316</v>
      </c>
      <c r="G80" s="1" t="s">
        <v>32</v>
      </c>
      <c r="I80" s="1" t="s">
        <v>312</v>
      </c>
      <c r="K80" s="1" t="s">
        <v>317</v>
      </c>
      <c r="M80" s="1" t="s">
        <v>314</v>
      </c>
      <c r="N80" s="1" t="s">
        <v>1348</v>
      </c>
      <c r="O80" s="1" t="s">
        <v>1344</v>
      </c>
      <c r="P80" s="1" t="s">
        <v>1351</v>
      </c>
      <c r="Q80" s="1" t="s">
        <v>1366</v>
      </c>
      <c r="R80" s="1" t="s">
        <v>1367</v>
      </c>
    </row>
    <row r="81" spans="1:18" x14ac:dyDescent="0.45">
      <c r="A81" s="6">
        <f t="shared" si="1"/>
        <v>1131</v>
      </c>
      <c r="B81" s="6">
        <f>COUNTIF(D$1:D81,D81)</f>
        <v>1</v>
      </c>
      <c r="C81" s="1">
        <v>113</v>
      </c>
      <c r="D81" s="1" t="s">
        <v>318</v>
      </c>
      <c r="F81" s="1" t="s">
        <v>319</v>
      </c>
      <c r="G81" s="1" t="s">
        <v>32</v>
      </c>
      <c r="I81" s="1" t="s">
        <v>312</v>
      </c>
      <c r="K81" s="1" t="s">
        <v>320</v>
      </c>
      <c r="M81" s="1" t="s">
        <v>314</v>
      </c>
      <c r="N81" s="1" t="s">
        <v>1348</v>
      </c>
      <c r="O81" s="1" t="s">
        <v>1344</v>
      </c>
      <c r="P81" s="1" t="s">
        <v>1351</v>
      </c>
      <c r="Q81" s="1" t="s">
        <v>1366</v>
      </c>
      <c r="R81" s="1" t="s">
        <v>1367</v>
      </c>
    </row>
    <row r="82" spans="1:18" x14ac:dyDescent="0.45">
      <c r="A82" s="6">
        <f t="shared" si="1"/>
        <v>2351</v>
      </c>
      <c r="B82" s="6">
        <f>COUNTIF(D$1:D82,D82)</f>
        <v>1</v>
      </c>
      <c r="C82" s="1">
        <v>235</v>
      </c>
      <c r="D82" s="1" t="s">
        <v>321</v>
      </c>
      <c r="F82" s="1" t="s">
        <v>322</v>
      </c>
      <c r="G82" s="1" t="s">
        <v>116</v>
      </c>
      <c r="I82" s="1" t="s">
        <v>312</v>
      </c>
      <c r="K82" s="1" t="s">
        <v>323</v>
      </c>
      <c r="M82" s="1" t="s">
        <v>314</v>
      </c>
      <c r="N82" s="1" t="s">
        <v>1348</v>
      </c>
      <c r="O82" s="1" t="s">
        <v>1344</v>
      </c>
      <c r="P82" s="1" t="s">
        <v>1351</v>
      </c>
      <c r="Q82" s="1" t="s">
        <v>1366</v>
      </c>
      <c r="R82" s="1" t="s">
        <v>1367</v>
      </c>
    </row>
    <row r="83" spans="1:18" x14ac:dyDescent="0.45">
      <c r="A83" s="6">
        <f t="shared" si="1"/>
        <v>2331</v>
      </c>
      <c r="B83" s="6">
        <f>COUNTIF(D$1:D83,D83)</f>
        <v>1</v>
      </c>
      <c r="C83" s="1">
        <v>233</v>
      </c>
      <c r="D83" s="1" t="s">
        <v>324</v>
      </c>
      <c r="F83" s="1" t="s">
        <v>325</v>
      </c>
      <c r="G83" s="1" t="s">
        <v>116</v>
      </c>
      <c r="I83" s="1" t="s">
        <v>312</v>
      </c>
      <c r="K83" s="1" t="s">
        <v>326</v>
      </c>
      <c r="M83" s="1" t="s">
        <v>314</v>
      </c>
      <c r="N83" s="1" t="s">
        <v>1348</v>
      </c>
      <c r="O83" s="1" t="s">
        <v>1344</v>
      </c>
      <c r="P83" s="1" t="s">
        <v>1351</v>
      </c>
      <c r="Q83" s="1" t="s">
        <v>1366</v>
      </c>
      <c r="R83" s="1" t="s">
        <v>1367</v>
      </c>
    </row>
    <row r="84" spans="1:18" x14ac:dyDescent="0.45">
      <c r="A84" s="6">
        <f t="shared" si="1"/>
        <v>2431</v>
      </c>
      <c r="B84" s="6">
        <f>COUNTIF(D$1:D84,D84)</f>
        <v>1</v>
      </c>
      <c r="C84" s="1">
        <v>243</v>
      </c>
      <c r="D84" s="1" t="s">
        <v>327</v>
      </c>
      <c r="F84" s="1" t="s">
        <v>328</v>
      </c>
      <c r="G84" s="1" t="s">
        <v>116</v>
      </c>
      <c r="I84" s="1" t="s">
        <v>289</v>
      </c>
      <c r="K84" s="1" t="s">
        <v>329</v>
      </c>
      <c r="M84" s="1" t="s">
        <v>314</v>
      </c>
      <c r="N84" s="1" t="s">
        <v>1348</v>
      </c>
      <c r="O84" s="1" t="s">
        <v>1344</v>
      </c>
      <c r="P84" s="1" t="s">
        <v>1351</v>
      </c>
      <c r="Q84" s="1" t="s">
        <v>1366</v>
      </c>
      <c r="R84" s="1" t="s">
        <v>1367</v>
      </c>
    </row>
    <row r="85" spans="1:18" x14ac:dyDescent="0.45">
      <c r="A85" s="6">
        <f t="shared" si="1"/>
        <v>2441</v>
      </c>
      <c r="B85" s="6">
        <f>COUNTIF(D$1:D85,D85)</f>
        <v>1</v>
      </c>
      <c r="C85" s="1">
        <v>244</v>
      </c>
      <c r="D85" s="1" t="s">
        <v>330</v>
      </c>
      <c r="F85" s="1" t="s">
        <v>331</v>
      </c>
      <c r="G85" s="1" t="s">
        <v>116</v>
      </c>
      <c r="I85" s="1" t="s">
        <v>289</v>
      </c>
      <c r="K85" s="1" t="s">
        <v>332</v>
      </c>
      <c r="M85" s="1" t="s">
        <v>314</v>
      </c>
      <c r="N85" s="1" t="s">
        <v>1348</v>
      </c>
      <c r="O85" s="1" t="s">
        <v>1344</v>
      </c>
      <c r="P85" s="1" t="s">
        <v>1351</v>
      </c>
      <c r="Q85" s="1" t="s">
        <v>1366</v>
      </c>
      <c r="R85" s="1" t="s">
        <v>1367</v>
      </c>
    </row>
    <row r="86" spans="1:18" x14ac:dyDescent="0.45">
      <c r="A86" s="6">
        <f t="shared" si="1"/>
        <v>2291</v>
      </c>
      <c r="B86" s="6">
        <f>COUNTIF(D$1:D86,D86)</f>
        <v>1</v>
      </c>
      <c r="C86" s="1">
        <v>229</v>
      </c>
      <c r="D86" s="1" t="s">
        <v>333</v>
      </c>
      <c r="F86" s="1" t="s">
        <v>334</v>
      </c>
      <c r="G86" s="1" t="s">
        <v>116</v>
      </c>
      <c r="I86" s="1" t="s">
        <v>99</v>
      </c>
      <c r="K86" s="1" t="s">
        <v>335</v>
      </c>
      <c r="M86" s="1" t="s">
        <v>336</v>
      </c>
      <c r="N86" s="1" t="s">
        <v>1348</v>
      </c>
      <c r="O86" s="1" t="s">
        <v>1344</v>
      </c>
      <c r="P86" s="1" t="s">
        <v>1351</v>
      </c>
      <c r="Q86" s="1" t="s">
        <v>1366</v>
      </c>
      <c r="R86" s="1" t="s">
        <v>1367</v>
      </c>
    </row>
    <row r="87" spans="1:18" x14ac:dyDescent="0.45">
      <c r="A87" s="6">
        <f t="shared" si="1"/>
        <v>50791</v>
      </c>
      <c r="B87" s="6">
        <f>COUNTIF(D$1:D87,D87)</f>
        <v>1</v>
      </c>
      <c r="C87" s="1">
        <v>5079</v>
      </c>
      <c r="D87" s="1" t="s">
        <v>337</v>
      </c>
      <c r="F87" s="1" t="s">
        <v>338</v>
      </c>
      <c r="G87" s="1" t="s">
        <v>339</v>
      </c>
      <c r="I87" s="1" t="s">
        <v>312</v>
      </c>
      <c r="K87" s="1" t="s">
        <v>340</v>
      </c>
      <c r="M87" s="1" t="s">
        <v>336</v>
      </c>
      <c r="N87" s="1" t="s">
        <v>1348</v>
      </c>
      <c r="O87" s="1" t="s">
        <v>1344</v>
      </c>
      <c r="P87" s="1" t="s">
        <v>1351</v>
      </c>
      <c r="Q87" s="1" t="s">
        <v>1366</v>
      </c>
      <c r="R87" s="1" t="s">
        <v>1367</v>
      </c>
    </row>
    <row r="88" spans="1:18" x14ac:dyDescent="0.45">
      <c r="A88" s="6">
        <f t="shared" si="1"/>
        <v>8041</v>
      </c>
      <c r="B88" s="6">
        <f>COUNTIF(D$1:D88,D88)</f>
        <v>1</v>
      </c>
      <c r="C88" s="1">
        <v>804</v>
      </c>
      <c r="D88" s="1" t="s">
        <v>341</v>
      </c>
      <c r="F88" s="1" t="s">
        <v>342</v>
      </c>
      <c r="G88" s="1" t="s">
        <v>138</v>
      </c>
      <c r="I88" s="1" t="s">
        <v>99</v>
      </c>
      <c r="K88" s="1" t="s">
        <v>343</v>
      </c>
      <c r="M88" s="1" t="s">
        <v>336</v>
      </c>
      <c r="N88" s="1" t="s">
        <v>1348</v>
      </c>
      <c r="O88" s="1" t="s">
        <v>1344</v>
      </c>
      <c r="P88" s="1" t="s">
        <v>1351</v>
      </c>
      <c r="Q88" s="1" t="s">
        <v>1366</v>
      </c>
      <c r="R88" s="1" t="s">
        <v>1367</v>
      </c>
    </row>
    <row r="89" spans="1:18" x14ac:dyDescent="0.45">
      <c r="A89" s="6">
        <f t="shared" si="1"/>
        <v>2301</v>
      </c>
      <c r="B89" s="6">
        <f>COUNTIF(D$1:D89,D89)</f>
        <v>1</v>
      </c>
      <c r="C89" s="1">
        <v>230</v>
      </c>
      <c r="D89" s="1" t="s">
        <v>344</v>
      </c>
      <c r="F89" s="1" t="s">
        <v>345</v>
      </c>
      <c r="G89" s="1" t="s">
        <v>116</v>
      </c>
      <c r="I89" s="1" t="s">
        <v>99</v>
      </c>
      <c r="K89" s="1" t="s">
        <v>346</v>
      </c>
      <c r="M89" s="1" t="s">
        <v>336</v>
      </c>
      <c r="N89" s="1" t="s">
        <v>1348</v>
      </c>
      <c r="O89" s="1" t="s">
        <v>1344</v>
      </c>
      <c r="P89" s="1" t="s">
        <v>1351</v>
      </c>
      <c r="Q89" s="1" t="s">
        <v>1366</v>
      </c>
      <c r="R89" s="1" t="s">
        <v>1367</v>
      </c>
    </row>
    <row r="90" spans="1:18" x14ac:dyDescent="0.45">
      <c r="A90" s="6">
        <f t="shared" si="1"/>
        <v>2321</v>
      </c>
      <c r="B90" s="6">
        <f>COUNTIF(D$1:D90,D90)</f>
        <v>1</v>
      </c>
      <c r="C90" s="1">
        <v>232</v>
      </c>
      <c r="D90" s="1" t="s">
        <v>347</v>
      </c>
      <c r="F90" s="1" t="s">
        <v>348</v>
      </c>
      <c r="G90" s="1" t="s">
        <v>116</v>
      </c>
      <c r="I90" s="1" t="s">
        <v>99</v>
      </c>
      <c r="K90" s="1" t="s">
        <v>349</v>
      </c>
      <c r="M90" s="1" t="s">
        <v>336</v>
      </c>
      <c r="N90" s="1" t="s">
        <v>1348</v>
      </c>
      <c r="O90" s="1" t="s">
        <v>1344</v>
      </c>
      <c r="P90" s="1" t="s">
        <v>1351</v>
      </c>
      <c r="Q90" s="1" t="s">
        <v>1366</v>
      </c>
      <c r="R90" s="1" t="s">
        <v>1367</v>
      </c>
    </row>
    <row r="91" spans="1:18" x14ac:dyDescent="0.45">
      <c r="A91" s="6">
        <f t="shared" si="1"/>
        <v>2461</v>
      </c>
      <c r="B91" s="6">
        <f>COUNTIF(D$1:D91,D91)</f>
        <v>1</v>
      </c>
      <c r="C91" s="1">
        <v>246</v>
      </c>
      <c r="D91" s="1" t="s">
        <v>350</v>
      </c>
      <c r="F91" s="1" t="s">
        <v>351</v>
      </c>
      <c r="G91" s="1" t="s">
        <v>116</v>
      </c>
      <c r="I91" s="1" t="s">
        <v>99</v>
      </c>
      <c r="K91" s="1" t="s">
        <v>352</v>
      </c>
      <c r="M91" s="1" t="s">
        <v>336</v>
      </c>
      <c r="N91" s="1" t="s">
        <v>1348</v>
      </c>
      <c r="O91" s="1" t="s">
        <v>1344</v>
      </c>
      <c r="P91" s="1" t="s">
        <v>1351</v>
      </c>
      <c r="Q91" s="1" t="s">
        <v>1366</v>
      </c>
      <c r="R91" s="1" t="s">
        <v>1367</v>
      </c>
    </row>
    <row r="92" spans="1:18" x14ac:dyDescent="0.45">
      <c r="A92" s="6">
        <f t="shared" si="1"/>
        <v>1241</v>
      </c>
      <c r="B92" s="6">
        <f>COUNTIF(D$1:D92,D92)</f>
        <v>1</v>
      </c>
      <c r="C92" s="1">
        <v>124</v>
      </c>
      <c r="D92" s="1" t="s">
        <v>353</v>
      </c>
      <c r="F92" s="1" t="s">
        <v>354</v>
      </c>
      <c r="G92" s="1" t="s">
        <v>32</v>
      </c>
      <c r="I92" s="1" t="s">
        <v>99</v>
      </c>
      <c r="K92" s="1" t="s">
        <v>349</v>
      </c>
      <c r="M92" s="1" t="s">
        <v>336</v>
      </c>
      <c r="N92" s="1" t="s">
        <v>1348</v>
      </c>
      <c r="O92" s="1" t="s">
        <v>1344</v>
      </c>
      <c r="P92" s="1" t="s">
        <v>1351</v>
      </c>
      <c r="Q92" s="1" t="s">
        <v>1366</v>
      </c>
      <c r="R92" s="1" t="s">
        <v>1367</v>
      </c>
    </row>
    <row r="93" spans="1:18" x14ac:dyDescent="0.45">
      <c r="A93" s="6">
        <f t="shared" si="1"/>
        <v>1111</v>
      </c>
      <c r="B93" s="6">
        <f>COUNTIF(D$1:D93,D93)</f>
        <v>1</v>
      </c>
      <c r="C93" s="1">
        <v>111</v>
      </c>
      <c r="D93" s="1" t="s">
        <v>355</v>
      </c>
      <c r="F93" s="1" t="s">
        <v>356</v>
      </c>
      <c r="G93" s="1" t="s">
        <v>32</v>
      </c>
      <c r="I93" s="1" t="s">
        <v>99</v>
      </c>
      <c r="K93" s="1" t="s">
        <v>357</v>
      </c>
      <c r="M93" s="1" t="s">
        <v>336</v>
      </c>
      <c r="N93" s="1" t="s">
        <v>1348</v>
      </c>
      <c r="O93" s="1" t="s">
        <v>1344</v>
      </c>
      <c r="P93" s="1" t="s">
        <v>1351</v>
      </c>
      <c r="Q93" s="1" t="s">
        <v>1366</v>
      </c>
      <c r="R93" s="1" t="s">
        <v>1367</v>
      </c>
    </row>
    <row r="94" spans="1:18" x14ac:dyDescent="0.45">
      <c r="A94" s="6">
        <f t="shared" si="1"/>
        <v>50531</v>
      </c>
      <c r="B94" s="6">
        <f>COUNTIF(D$1:D94,D94)</f>
        <v>1</v>
      </c>
      <c r="C94" s="1">
        <v>5053</v>
      </c>
      <c r="D94" s="1" t="s">
        <v>358</v>
      </c>
      <c r="F94" s="1" t="s">
        <v>359</v>
      </c>
      <c r="G94" s="1" t="s">
        <v>112</v>
      </c>
      <c r="I94" s="1" t="s">
        <v>99</v>
      </c>
      <c r="K94" s="1" t="s">
        <v>360</v>
      </c>
      <c r="M94" s="1" t="s">
        <v>336</v>
      </c>
      <c r="N94" s="1" t="s">
        <v>1348</v>
      </c>
      <c r="O94" s="1" t="s">
        <v>1344</v>
      </c>
      <c r="P94" s="1" t="s">
        <v>1351</v>
      </c>
      <c r="Q94" s="1" t="s">
        <v>1366</v>
      </c>
      <c r="R94" s="1" t="s">
        <v>1367</v>
      </c>
    </row>
    <row r="95" spans="1:18" x14ac:dyDescent="0.45">
      <c r="A95" s="6">
        <f t="shared" si="1"/>
        <v>50781</v>
      </c>
      <c r="B95" s="6">
        <f>COUNTIF(D$1:D95,D95)</f>
        <v>1</v>
      </c>
      <c r="C95" s="1">
        <v>5078</v>
      </c>
      <c r="D95" s="1" t="s">
        <v>361</v>
      </c>
      <c r="F95" s="1" t="s">
        <v>362</v>
      </c>
      <c r="G95" s="1" t="s">
        <v>339</v>
      </c>
      <c r="I95" s="1" t="s">
        <v>99</v>
      </c>
      <c r="K95" s="1" t="s">
        <v>363</v>
      </c>
      <c r="M95" s="1" t="s">
        <v>336</v>
      </c>
      <c r="N95" s="1" t="s">
        <v>1348</v>
      </c>
      <c r="O95" s="1" t="s">
        <v>1344</v>
      </c>
      <c r="P95" s="1" t="s">
        <v>1351</v>
      </c>
      <c r="Q95" s="1" t="s">
        <v>1366</v>
      </c>
      <c r="R95" s="1" t="s">
        <v>1367</v>
      </c>
    </row>
    <row r="96" spans="1:18" x14ac:dyDescent="0.45">
      <c r="A96" s="6">
        <f t="shared" si="1"/>
        <v>9021</v>
      </c>
      <c r="B96" s="6">
        <f>COUNTIF(D$1:D96,D96)</f>
        <v>1</v>
      </c>
      <c r="C96" s="1">
        <v>902</v>
      </c>
      <c r="D96" s="1" t="s">
        <v>364</v>
      </c>
      <c r="F96" s="1" t="s">
        <v>365</v>
      </c>
      <c r="G96" s="1" t="s">
        <v>279</v>
      </c>
      <c r="I96" s="1" t="s">
        <v>99</v>
      </c>
      <c r="K96" s="1" t="s">
        <v>366</v>
      </c>
      <c r="M96" s="1" t="s">
        <v>336</v>
      </c>
      <c r="N96" s="1" t="s">
        <v>1348</v>
      </c>
      <c r="O96" s="1" t="s">
        <v>1344</v>
      </c>
      <c r="P96" s="1" t="s">
        <v>1351</v>
      </c>
      <c r="Q96" s="1" t="s">
        <v>1366</v>
      </c>
      <c r="R96" s="1" t="s">
        <v>1367</v>
      </c>
    </row>
    <row r="97" spans="1:18" x14ac:dyDescent="0.45">
      <c r="A97" s="6">
        <f t="shared" si="1"/>
        <v>1102</v>
      </c>
      <c r="B97" s="6">
        <f>COUNTIF(D$1:D97,D97)</f>
        <v>2</v>
      </c>
      <c r="C97" s="1">
        <v>110</v>
      </c>
      <c r="D97" s="1" t="s">
        <v>161</v>
      </c>
      <c r="F97" s="1" t="s">
        <v>162</v>
      </c>
      <c r="G97" s="1" t="s">
        <v>32</v>
      </c>
      <c r="I97" s="1" t="s">
        <v>99</v>
      </c>
      <c r="K97" s="1" t="s">
        <v>367</v>
      </c>
      <c r="M97" s="1" t="s">
        <v>336</v>
      </c>
      <c r="N97" s="1" t="s">
        <v>1348</v>
      </c>
      <c r="O97" s="1" t="s">
        <v>1344</v>
      </c>
      <c r="P97" s="1" t="s">
        <v>1351</v>
      </c>
      <c r="Q97" s="1" t="s">
        <v>1366</v>
      </c>
      <c r="R97" s="1" t="s">
        <v>1367</v>
      </c>
    </row>
    <row r="98" spans="1:18" x14ac:dyDescent="0.45">
      <c r="A98" s="6">
        <f t="shared" si="1"/>
        <v>50241</v>
      </c>
      <c r="B98" s="6">
        <f>COUNTIF(D$1:D98,D98)</f>
        <v>1</v>
      </c>
      <c r="C98" s="1">
        <v>5024</v>
      </c>
      <c r="D98" s="1" t="s">
        <v>368</v>
      </c>
      <c r="F98" s="1" t="s">
        <v>369</v>
      </c>
      <c r="G98" s="1" t="s">
        <v>112</v>
      </c>
      <c r="I98" s="1" t="s">
        <v>99</v>
      </c>
      <c r="K98" s="1" t="s">
        <v>370</v>
      </c>
      <c r="M98" s="1" t="s">
        <v>336</v>
      </c>
      <c r="N98" s="1" t="s">
        <v>1348</v>
      </c>
      <c r="O98" s="1" t="s">
        <v>1344</v>
      </c>
      <c r="P98" s="1" t="s">
        <v>1351</v>
      </c>
      <c r="Q98" s="1" t="s">
        <v>1366</v>
      </c>
      <c r="R98" s="1" t="s">
        <v>1367</v>
      </c>
    </row>
    <row r="99" spans="1:18" x14ac:dyDescent="0.45">
      <c r="A99" s="6">
        <f t="shared" si="1"/>
        <v>5071</v>
      </c>
      <c r="B99" s="6">
        <f>COUNTIF(D$1:D99,D99)</f>
        <v>1</v>
      </c>
      <c r="C99" s="1">
        <v>507</v>
      </c>
      <c r="D99" s="1" t="s">
        <v>371</v>
      </c>
      <c r="F99" s="1" t="s">
        <v>372</v>
      </c>
      <c r="G99" s="1" t="s">
        <v>187</v>
      </c>
      <c r="I99" s="1" t="s">
        <v>94</v>
      </c>
      <c r="K99" s="1" t="s">
        <v>373</v>
      </c>
      <c r="M99" s="1" t="s">
        <v>336</v>
      </c>
      <c r="N99" s="1" t="s">
        <v>1348</v>
      </c>
      <c r="O99" s="1" t="s">
        <v>1344</v>
      </c>
      <c r="P99" s="1" t="s">
        <v>1351</v>
      </c>
      <c r="Q99" s="1" t="s">
        <v>1366</v>
      </c>
      <c r="R99" s="1" t="s">
        <v>1367</v>
      </c>
    </row>
    <row r="100" spans="1:18" x14ac:dyDescent="0.45">
      <c r="A100" s="6">
        <f t="shared" si="1"/>
        <v>2281</v>
      </c>
      <c r="B100" s="6">
        <f>COUNTIF(D$1:D100,D100)</f>
        <v>1</v>
      </c>
      <c r="C100" s="1">
        <v>228</v>
      </c>
      <c r="D100" s="1" t="s">
        <v>374</v>
      </c>
      <c r="F100" s="1" t="s">
        <v>375</v>
      </c>
      <c r="G100" s="1" t="s">
        <v>116</v>
      </c>
      <c r="I100" s="1" t="s">
        <v>99</v>
      </c>
      <c r="K100" s="1" t="s">
        <v>376</v>
      </c>
      <c r="M100" s="1" t="s">
        <v>336</v>
      </c>
      <c r="N100" s="1" t="s">
        <v>1348</v>
      </c>
      <c r="O100" s="1" t="s">
        <v>1344</v>
      </c>
      <c r="P100" s="1" t="s">
        <v>1351</v>
      </c>
      <c r="Q100" s="1" t="s">
        <v>1366</v>
      </c>
      <c r="R100" s="1" t="s">
        <v>1367</v>
      </c>
    </row>
    <row r="101" spans="1:18" x14ac:dyDescent="0.45">
      <c r="A101" s="6">
        <f t="shared" si="1"/>
        <v>50201</v>
      </c>
      <c r="B101" s="6">
        <f>COUNTIF(D$1:D101,D101)</f>
        <v>1</v>
      </c>
      <c r="C101" s="1">
        <v>5020</v>
      </c>
      <c r="D101" s="1" t="s">
        <v>377</v>
      </c>
      <c r="F101" s="1" t="s">
        <v>378</v>
      </c>
      <c r="G101" s="1" t="s">
        <v>112</v>
      </c>
      <c r="I101" s="1" t="s">
        <v>94</v>
      </c>
      <c r="K101" s="1" t="s">
        <v>379</v>
      </c>
      <c r="M101" s="1" t="s">
        <v>380</v>
      </c>
      <c r="N101" s="1" t="s">
        <v>1348</v>
      </c>
      <c r="O101" s="1" t="s">
        <v>1344</v>
      </c>
      <c r="P101" s="1" t="s">
        <v>1351</v>
      </c>
      <c r="Q101" s="1" t="s">
        <v>1366</v>
      </c>
      <c r="R101" s="1" t="s">
        <v>1367</v>
      </c>
    </row>
    <row r="102" spans="1:18" x14ac:dyDescent="0.45">
      <c r="A102" s="6">
        <f t="shared" si="1"/>
        <v>66501</v>
      </c>
      <c r="B102" s="6">
        <f>COUNTIF(D$1:D102,D102)</f>
        <v>1</v>
      </c>
      <c r="C102" s="1">
        <v>6650</v>
      </c>
      <c r="D102" s="1" t="s">
        <v>381</v>
      </c>
      <c r="F102" s="1" t="s">
        <v>382</v>
      </c>
      <c r="G102" s="1" t="s">
        <v>383</v>
      </c>
      <c r="I102" s="1" t="s">
        <v>94</v>
      </c>
      <c r="K102" s="1" t="s">
        <v>384</v>
      </c>
      <c r="M102" s="1" t="s">
        <v>380</v>
      </c>
      <c r="N102" s="1" t="s">
        <v>1348</v>
      </c>
      <c r="O102" s="1" t="s">
        <v>1344</v>
      </c>
      <c r="P102" s="1" t="s">
        <v>1351</v>
      </c>
      <c r="Q102" s="1" t="s">
        <v>1366</v>
      </c>
      <c r="R102" s="1" t="s">
        <v>1367</v>
      </c>
    </row>
    <row r="103" spans="1:18" x14ac:dyDescent="0.45">
      <c r="A103" s="6">
        <f t="shared" si="1"/>
        <v>66511</v>
      </c>
      <c r="B103" s="6">
        <f>COUNTIF(D$1:D103,D103)</f>
        <v>1</v>
      </c>
      <c r="C103" s="1">
        <v>6651</v>
      </c>
      <c r="D103" s="1" t="s">
        <v>385</v>
      </c>
      <c r="F103" s="1" t="s">
        <v>386</v>
      </c>
      <c r="G103" s="1" t="s">
        <v>383</v>
      </c>
      <c r="I103" s="1" t="s">
        <v>94</v>
      </c>
      <c r="K103" s="1" t="s">
        <v>387</v>
      </c>
      <c r="M103" s="1" t="s">
        <v>380</v>
      </c>
      <c r="N103" s="1" t="s">
        <v>1348</v>
      </c>
      <c r="O103" s="1" t="s">
        <v>1344</v>
      </c>
      <c r="P103" s="1" t="s">
        <v>1351</v>
      </c>
      <c r="Q103" s="1" t="s">
        <v>1366</v>
      </c>
      <c r="R103" s="1" t="s">
        <v>1367</v>
      </c>
    </row>
    <row r="104" spans="1:18" x14ac:dyDescent="0.45">
      <c r="A104" s="6">
        <f t="shared" si="1"/>
        <v>3011</v>
      </c>
      <c r="B104" s="6">
        <f>COUNTIF(D$1:D104,D104)</f>
        <v>1</v>
      </c>
      <c r="C104" s="1">
        <v>301</v>
      </c>
      <c r="D104" s="1" t="s">
        <v>388</v>
      </c>
      <c r="F104" s="1" t="s">
        <v>389</v>
      </c>
      <c r="G104" s="1" t="s">
        <v>93</v>
      </c>
      <c r="I104" s="1" t="s">
        <v>94</v>
      </c>
      <c r="K104" s="1" t="s">
        <v>390</v>
      </c>
      <c r="M104" s="1" t="s">
        <v>380</v>
      </c>
      <c r="N104" s="1" t="s">
        <v>1348</v>
      </c>
      <c r="O104" s="1" t="s">
        <v>1344</v>
      </c>
      <c r="P104" s="1" t="s">
        <v>1351</v>
      </c>
      <c r="Q104" s="1" t="s">
        <v>1366</v>
      </c>
      <c r="R104" s="1" t="s">
        <v>1367</v>
      </c>
    </row>
    <row r="105" spans="1:18" x14ac:dyDescent="0.45">
      <c r="A105" s="6">
        <f t="shared" si="1"/>
        <v>50321</v>
      </c>
      <c r="B105" s="6">
        <f>COUNTIF(D$1:D105,D105)</f>
        <v>1</v>
      </c>
      <c r="C105" s="1">
        <v>5032</v>
      </c>
      <c r="D105" s="1" t="s">
        <v>391</v>
      </c>
      <c r="F105" s="1" t="s">
        <v>392</v>
      </c>
      <c r="G105" s="1" t="s">
        <v>112</v>
      </c>
      <c r="I105" s="1" t="s">
        <v>94</v>
      </c>
      <c r="K105" s="1" t="s">
        <v>393</v>
      </c>
      <c r="M105" s="1" t="s">
        <v>380</v>
      </c>
      <c r="N105" s="1" t="s">
        <v>1348</v>
      </c>
      <c r="O105" s="1" t="s">
        <v>1344</v>
      </c>
      <c r="P105" s="1" t="s">
        <v>1351</v>
      </c>
      <c r="Q105" s="1" t="s">
        <v>1366</v>
      </c>
      <c r="R105" s="1" t="s">
        <v>1367</v>
      </c>
    </row>
    <row r="106" spans="1:18" x14ac:dyDescent="0.45">
      <c r="A106" s="6">
        <f t="shared" si="1"/>
        <v>3021</v>
      </c>
      <c r="B106" s="6">
        <f>COUNTIF(D$1:D106,D106)</f>
        <v>1</v>
      </c>
      <c r="C106" s="1">
        <v>302</v>
      </c>
      <c r="D106" s="1" t="s">
        <v>394</v>
      </c>
      <c r="F106" s="1" t="s">
        <v>395</v>
      </c>
      <c r="G106" s="1" t="s">
        <v>93</v>
      </c>
      <c r="I106" s="1" t="s">
        <v>94</v>
      </c>
      <c r="K106" s="1" t="s">
        <v>396</v>
      </c>
      <c r="M106" s="1" t="s">
        <v>380</v>
      </c>
      <c r="N106" s="1" t="s">
        <v>1348</v>
      </c>
      <c r="O106" s="1" t="s">
        <v>1344</v>
      </c>
      <c r="P106" s="1" t="s">
        <v>1351</v>
      </c>
      <c r="Q106" s="1" t="s">
        <v>1366</v>
      </c>
      <c r="R106" s="1" t="s">
        <v>1367</v>
      </c>
    </row>
    <row r="107" spans="1:18" x14ac:dyDescent="0.45">
      <c r="A107" s="6">
        <f t="shared" si="1"/>
        <v>2261</v>
      </c>
      <c r="B107" s="6">
        <f>COUNTIF(D$1:D107,D107)</f>
        <v>1</v>
      </c>
      <c r="C107" s="1">
        <v>226</v>
      </c>
      <c r="D107" s="1" t="s">
        <v>397</v>
      </c>
      <c r="F107" s="1" t="s">
        <v>398</v>
      </c>
      <c r="G107" s="1" t="s">
        <v>116</v>
      </c>
      <c r="I107" s="1" t="s">
        <v>94</v>
      </c>
      <c r="K107" s="1" t="s">
        <v>399</v>
      </c>
      <c r="M107" s="1" t="s">
        <v>380</v>
      </c>
      <c r="N107" s="1" t="s">
        <v>1348</v>
      </c>
      <c r="O107" s="1" t="s">
        <v>1344</v>
      </c>
      <c r="P107" s="1" t="s">
        <v>1351</v>
      </c>
      <c r="Q107" s="1" t="s">
        <v>1366</v>
      </c>
      <c r="R107" s="1" t="s">
        <v>1367</v>
      </c>
    </row>
    <row r="108" spans="1:18" x14ac:dyDescent="0.45">
      <c r="A108" s="6">
        <f t="shared" si="1"/>
        <v>50401</v>
      </c>
      <c r="B108" s="6">
        <f>COUNTIF(D$1:D108,D108)</f>
        <v>1</v>
      </c>
      <c r="C108" s="1">
        <v>5040</v>
      </c>
      <c r="D108" s="1" t="s">
        <v>400</v>
      </c>
      <c r="F108" s="1" t="s">
        <v>401</v>
      </c>
      <c r="G108" s="1" t="s">
        <v>112</v>
      </c>
      <c r="I108" s="1" t="s">
        <v>94</v>
      </c>
      <c r="K108" s="1" t="s">
        <v>402</v>
      </c>
      <c r="M108" s="1" t="s">
        <v>380</v>
      </c>
      <c r="N108" s="1" t="s">
        <v>1348</v>
      </c>
      <c r="O108" s="1" t="s">
        <v>1344</v>
      </c>
      <c r="P108" s="1" t="s">
        <v>1351</v>
      </c>
      <c r="Q108" s="1" t="s">
        <v>1366</v>
      </c>
      <c r="R108" s="1" t="s">
        <v>1367</v>
      </c>
    </row>
    <row r="109" spans="1:18" x14ac:dyDescent="0.45">
      <c r="A109" s="6">
        <f t="shared" si="1"/>
        <v>50252</v>
      </c>
      <c r="B109" s="6">
        <f>COUNTIF(D$1:D109,D109)</f>
        <v>2</v>
      </c>
      <c r="C109" s="1">
        <v>5025</v>
      </c>
      <c r="D109" s="1" t="s">
        <v>149</v>
      </c>
      <c r="F109" s="1" t="s">
        <v>150</v>
      </c>
      <c r="G109" s="1" t="s">
        <v>112</v>
      </c>
      <c r="I109" s="1" t="s">
        <v>139</v>
      </c>
      <c r="K109" s="1" t="s">
        <v>403</v>
      </c>
      <c r="M109" s="1" t="s">
        <v>404</v>
      </c>
      <c r="N109" s="1" t="s">
        <v>1348</v>
      </c>
      <c r="O109" s="1" t="s">
        <v>1344</v>
      </c>
      <c r="P109" s="1" t="s">
        <v>1351</v>
      </c>
      <c r="Q109" s="1" t="s">
        <v>1366</v>
      </c>
      <c r="R109" s="1" t="s">
        <v>1367</v>
      </c>
    </row>
    <row r="110" spans="1:18" x14ac:dyDescent="0.45">
      <c r="A110" s="6">
        <f t="shared" si="1"/>
        <v>8031</v>
      </c>
      <c r="B110" s="6">
        <f>COUNTIF(D$1:D110,D110)</f>
        <v>1</v>
      </c>
      <c r="C110" s="1">
        <v>803</v>
      </c>
      <c r="D110" s="1" t="s">
        <v>405</v>
      </c>
      <c r="F110" s="1" t="s">
        <v>406</v>
      </c>
      <c r="G110" s="1" t="s">
        <v>138</v>
      </c>
      <c r="I110" s="1" t="s">
        <v>139</v>
      </c>
      <c r="K110" s="1" t="s">
        <v>407</v>
      </c>
      <c r="M110" s="1" t="s">
        <v>404</v>
      </c>
      <c r="N110" s="1" t="s">
        <v>1348</v>
      </c>
      <c r="O110" s="1" t="s">
        <v>1344</v>
      </c>
      <c r="P110" s="1" t="s">
        <v>1351</v>
      </c>
      <c r="Q110" s="1" t="s">
        <v>1366</v>
      </c>
      <c r="R110" s="1" t="s">
        <v>1367</v>
      </c>
    </row>
    <row r="111" spans="1:18" x14ac:dyDescent="0.45">
      <c r="A111" s="6">
        <f t="shared" si="1"/>
        <v>2201</v>
      </c>
      <c r="B111" s="6">
        <f>COUNTIF(D$1:D111,D111)</f>
        <v>1</v>
      </c>
      <c r="C111" s="1">
        <v>220</v>
      </c>
      <c r="D111" s="1" t="s">
        <v>408</v>
      </c>
      <c r="F111" s="1" t="s">
        <v>409</v>
      </c>
      <c r="G111" s="1" t="s">
        <v>116</v>
      </c>
      <c r="I111" s="1" t="s">
        <v>139</v>
      </c>
      <c r="K111" s="1" t="s">
        <v>410</v>
      </c>
      <c r="M111" s="1" t="s">
        <v>404</v>
      </c>
      <c r="N111" s="1" t="s">
        <v>1348</v>
      </c>
      <c r="O111" s="1" t="s">
        <v>1344</v>
      </c>
      <c r="P111" s="1" t="s">
        <v>1351</v>
      </c>
      <c r="Q111" s="1" t="s">
        <v>1366</v>
      </c>
      <c r="R111" s="1" t="s">
        <v>1367</v>
      </c>
    </row>
    <row r="112" spans="1:18" x14ac:dyDescent="0.45">
      <c r="A112" s="6">
        <f t="shared" si="1"/>
        <v>2451</v>
      </c>
      <c r="B112" s="6">
        <f>COUNTIF(D$1:D112,D112)</f>
        <v>1</v>
      </c>
      <c r="C112" s="1">
        <v>245</v>
      </c>
      <c r="D112" s="1" t="s">
        <v>411</v>
      </c>
      <c r="F112" s="1" t="s">
        <v>412</v>
      </c>
      <c r="G112" s="1" t="s">
        <v>116</v>
      </c>
      <c r="I112" s="1" t="s">
        <v>139</v>
      </c>
      <c r="K112" s="1" t="s">
        <v>413</v>
      </c>
      <c r="M112" s="1" t="s">
        <v>404</v>
      </c>
      <c r="N112" s="1" t="s">
        <v>1348</v>
      </c>
      <c r="O112" s="1" t="s">
        <v>1344</v>
      </c>
      <c r="P112" s="1" t="s">
        <v>1351</v>
      </c>
      <c r="Q112" s="1" t="s">
        <v>1366</v>
      </c>
      <c r="R112" s="1" t="s">
        <v>1367</v>
      </c>
    </row>
    <row r="113" spans="1:18" x14ac:dyDescent="0.45">
      <c r="A113" s="6">
        <f t="shared" si="1"/>
        <v>2161</v>
      </c>
      <c r="B113" s="6">
        <f>COUNTIF(D$1:D113,D113)</f>
        <v>1</v>
      </c>
      <c r="C113" s="1">
        <v>216</v>
      </c>
      <c r="D113" s="1" t="s">
        <v>414</v>
      </c>
      <c r="F113" s="1" t="s">
        <v>415</v>
      </c>
      <c r="G113" s="1" t="s">
        <v>116</v>
      </c>
      <c r="I113" s="1" t="s">
        <v>139</v>
      </c>
      <c r="K113" s="1" t="s">
        <v>416</v>
      </c>
      <c r="M113" s="1" t="s">
        <v>404</v>
      </c>
      <c r="N113" s="1" t="s">
        <v>1348</v>
      </c>
      <c r="O113" s="1" t="s">
        <v>1344</v>
      </c>
      <c r="P113" s="1" t="s">
        <v>1351</v>
      </c>
      <c r="Q113" s="1" t="s">
        <v>1366</v>
      </c>
      <c r="R113" s="1" t="s">
        <v>1367</v>
      </c>
    </row>
    <row r="114" spans="1:18" x14ac:dyDescent="0.45">
      <c r="A114" s="6">
        <f t="shared" si="1"/>
        <v>2232</v>
      </c>
      <c r="B114" s="6">
        <f>COUNTIF(D$1:D114,D114)</f>
        <v>2</v>
      </c>
      <c r="C114" s="1">
        <v>223</v>
      </c>
      <c r="D114" s="1" t="s">
        <v>173</v>
      </c>
      <c r="F114" s="1" t="s">
        <v>174</v>
      </c>
      <c r="G114" s="1" t="s">
        <v>116</v>
      </c>
      <c r="I114" s="1" t="s">
        <v>139</v>
      </c>
      <c r="K114" s="1" t="s">
        <v>417</v>
      </c>
      <c r="M114" s="1" t="s">
        <v>404</v>
      </c>
      <c r="N114" s="1" t="s">
        <v>1348</v>
      </c>
      <c r="O114" s="1" t="s">
        <v>1344</v>
      </c>
      <c r="P114" s="1" t="s">
        <v>1351</v>
      </c>
      <c r="Q114" s="1" t="s">
        <v>1366</v>
      </c>
      <c r="R114" s="1" t="s">
        <v>1367</v>
      </c>
    </row>
    <row r="115" spans="1:18" x14ac:dyDescent="0.45">
      <c r="A115" s="6">
        <f t="shared" si="1"/>
        <v>2191</v>
      </c>
      <c r="B115" s="6">
        <f>COUNTIF(D$1:D115,D115)</f>
        <v>1</v>
      </c>
      <c r="C115" s="1">
        <v>219</v>
      </c>
      <c r="D115" s="1" t="s">
        <v>418</v>
      </c>
      <c r="F115" s="1" t="s">
        <v>419</v>
      </c>
      <c r="G115" s="1" t="s">
        <v>116</v>
      </c>
      <c r="I115" s="1" t="s">
        <v>139</v>
      </c>
      <c r="K115" s="1" t="s">
        <v>420</v>
      </c>
      <c r="M115" s="1" t="s">
        <v>404</v>
      </c>
      <c r="N115" s="1" t="s">
        <v>1348</v>
      </c>
      <c r="O115" s="1" t="s">
        <v>1344</v>
      </c>
      <c r="P115" s="1" t="s">
        <v>1351</v>
      </c>
      <c r="Q115" s="1" t="s">
        <v>1366</v>
      </c>
      <c r="R115" s="1" t="s">
        <v>1367</v>
      </c>
    </row>
    <row r="116" spans="1:18" x14ac:dyDescent="0.45">
      <c r="A116" s="6">
        <f t="shared" si="1"/>
        <v>2171</v>
      </c>
      <c r="B116" s="6">
        <f>COUNTIF(D$1:D116,D116)</f>
        <v>1</v>
      </c>
      <c r="C116" s="1">
        <v>217</v>
      </c>
      <c r="D116" s="1" t="s">
        <v>421</v>
      </c>
      <c r="F116" s="1" t="s">
        <v>422</v>
      </c>
      <c r="G116" s="1" t="s">
        <v>116</v>
      </c>
      <c r="I116" s="1" t="s">
        <v>139</v>
      </c>
      <c r="K116" s="1" t="s">
        <v>423</v>
      </c>
      <c r="M116" s="1" t="s">
        <v>404</v>
      </c>
      <c r="N116" s="1" t="s">
        <v>1348</v>
      </c>
      <c r="O116" s="1" t="s">
        <v>1344</v>
      </c>
      <c r="P116" s="1" t="s">
        <v>1351</v>
      </c>
      <c r="Q116" s="1" t="s">
        <v>1366</v>
      </c>
      <c r="R116" s="1" t="s">
        <v>1367</v>
      </c>
    </row>
    <row r="117" spans="1:18" x14ac:dyDescent="0.45">
      <c r="A117" s="6">
        <f t="shared" si="1"/>
        <v>2211</v>
      </c>
      <c r="B117" s="6">
        <f>COUNTIF(D$1:D117,D117)</f>
        <v>1</v>
      </c>
      <c r="C117" s="1">
        <v>221</v>
      </c>
      <c r="D117" s="1" t="s">
        <v>424</v>
      </c>
      <c r="F117" s="1" t="s">
        <v>425</v>
      </c>
      <c r="G117" s="1" t="s">
        <v>116</v>
      </c>
      <c r="I117" s="1" t="s">
        <v>139</v>
      </c>
      <c r="K117" s="1" t="s">
        <v>426</v>
      </c>
      <c r="M117" s="1" t="s">
        <v>427</v>
      </c>
      <c r="N117" s="1" t="s">
        <v>1348</v>
      </c>
      <c r="O117" s="1" t="s">
        <v>1344</v>
      </c>
      <c r="P117" s="1" t="s">
        <v>1351</v>
      </c>
      <c r="Q117" s="1" t="s">
        <v>1366</v>
      </c>
      <c r="R117" s="1" t="s">
        <v>1367</v>
      </c>
    </row>
    <row r="118" spans="1:18" x14ac:dyDescent="0.45">
      <c r="A118" s="6">
        <f t="shared" ref="A118:A180" si="2">IFERROR(C118*10+B118,"")</f>
        <v>1081</v>
      </c>
      <c r="B118" s="6">
        <f>COUNTIF(D$1:D118,D118)</f>
        <v>1</v>
      </c>
      <c r="C118" s="1">
        <v>108</v>
      </c>
      <c r="D118" s="1" t="s">
        <v>428</v>
      </c>
      <c r="F118" s="1" t="s">
        <v>429</v>
      </c>
      <c r="G118" s="1" t="s">
        <v>32</v>
      </c>
      <c r="I118" s="1" t="s">
        <v>139</v>
      </c>
      <c r="K118" s="1" t="s">
        <v>430</v>
      </c>
      <c r="M118" s="1" t="s">
        <v>427</v>
      </c>
      <c r="N118" s="1" t="s">
        <v>1348</v>
      </c>
      <c r="O118" s="1" t="s">
        <v>1344</v>
      </c>
      <c r="P118" s="1" t="s">
        <v>1351</v>
      </c>
      <c r="Q118" s="1" t="s">
        <v>1366</v>
      </c>
      <c r="R118" s="1" t="s">
        <v>1367</v>
      </c>
    </row>
    <row r="119" spans="1:18" x14ac:dyDescent="0.45">
      <c r="A119" s="6">
        <f t="shared" si="2"/>
        <v>4171</v>
      </c>
      <c r="B119" s="6">
        <f>COUNTIF(D$1:D119,D119)</f>
        <v>1</v>
      </c>
      <c r="C119" s="1">
        <v>417</v>
      </c>
      <c r="D119" s="1" t="s">
        <v>431</v>
      </c>
      <c r="F119" s="1" t="s">
        <v>432</v>
      </c>
      <c r="G119" s="1" t="s">
        <v>98</v>
      </c>
      <c r="I119" s="1" t="s">
        <v>139</v>
      </c>
      <c r="K119" s="1" t="s">
        <v>433</v>
      </c>
      <c r="M119" s="1" t="s">
        <v>427</v>
      </c>
      <c r="N119" s="1" t="s">
        <v>1348</v>
      </c>
      <c r="O119" s="1" t="s">
        <v>1344</v>
      </c>
      <c r="P119" s="1" t="s">
        <v>1351</v>
      </c>
      <c r="Q119" s="1" t="s">
        <v>1366</v>
      </c>
      <c r="R119" s="1" t="s">
        <v>1367</v>
      </c>
    </row>
    <row r="120" spans="1:18" x14ac:dyDescent="0.45">
      <c r="A120" s="6">
        <f t="shared" si="2"/>
        <v>2182</v>
      </c>
      <c r="B120" s="6">
        <f>COUNTIF(D$1:D120,D120)</f>
        <v>2</v>
      </c>
      <c r="C120" s="1">
        <v>218</v>
      </c>
      <c r="D120" s="1" t="s">
        <v>164</v>
      </c>
      <c r="F120" s="1" t="s">
        <v>165</v>
      </c>
      <c r="G120" s="1" t="s">
        <v>116</v>
      </c>
      <c r="I120" s="1" t="s">
        <v>139</v>
      </c>
      <c r="K120" s="1" t="s">
        <v>366</v>
      </c>
      <c r="M120" s="1" t="s">
        <v>427</v>
      </c>
      <c r="N120" s="1" t="s">
        <v>1348</v>
      </c>
      <c r="O120" s="1" t="s">
        <v>1344</v>
      </c>
      <c r="P120" s="1" t="s">
        <v>1351</v>
      </c>
      <c r="Q120" s="1" t="s">
        <v>1366</v>
      </c>
      <c r="R120" s="1" t="s">
        <v>1367</v>
      </c>
    </row>
    <row r="121" spans="1:18" x14ac:dyDescent="0.45">
      <c r="A121" s="6">
        <f t="shared" si="2"/>
        <v>2151</v>
      </c>
      <c r="B121" s="6">
        <f>COUNTIF(D$1:D121,D121)</f>
        <v>1</v>
      </c>
      <c r="C121" s="1">
        <v>215</v>
      </c>
      <c r="D121" s="1" t="s">
        <v>434</v>
      </c>
      <c r="F121" s="1" t="s">
        <v>435</v>
      </c>
      <c r="G121" s="1" t="s">
        <v>116</v>
      </c>
      <c r="I121" s="1" t="s">
        <v>139</v>
      </c>
      <c r="K121" s="1" t="s">
        <v>436</v>
      </c>
      <c r="M121" s="1" t="s">
        <v>427</v>
      </c>
      <c r="N121" s="1" t="s">
        <v>1348</v>
      </c>
      <c r="O121" s="1" t="s">
        <v>1344</v>
      </c>
      <c r="P121" s="1" t="s">
        <v>1351</v>
      </c>
      <c r="Q121" s="1" t="s">
        <v>1366</v>
      </c>
      <c r="R121" s="1" t="s">
        <v>1367</v>
      </c>
    </row>
    <row r="122" spans="1:18" x14ac:dyDescent="0.45">
      <c r="A122" s="6">
        <f t="shared" si="2"/>
        <v>50232</v>
      </c>
      <c r="B122" s="6">
        <f>COUNTIF(D$1:D122,D122)</f>
        <v>2</v>
      </c>
      <c r="C122" s="1">
        <v>5023</v>
      </c>
      <c r="D122" s="1" t="s">
        <v>155</v>
      </c>
      <c r="F122" s="1" t="s">
        <v>156</v>
      </c>
      <c r="G122" s="1" t="s">
        <v>112</v>
      </c>
      <c r="I122" s="1" t="s">
        <v>139</v>
      </c>
      <c r="K122" s="1" t="s">
        <v>437</v>
      </c>
      <c r="M122" s="1" t="s">
        <v>427</v>
      </c>
      <c r="N122" s="1" t="s">
        <v>1348</v>
      </c>
      <c r="O122" s="1" t="s">
        <v>1344</v>
      </c>
      <c r="P122" s="1" t="s">
        <v>1351</v>
      </c>
      <c r="Q122" s="1" t="s">
        <v>1366</v>
      </c>
      <c r="R122" s="1" t="s">
        <v>1367</v>
      </c>
    </row>
    <row r="123" spans="1:18" x14ac:dyDescent="0.45">
      <c r="A123" s="6">
        <f t="shared" si="2"/>
        <v>2131</v>
      </c>
      <c r="B123" s="6">
        <f>COUNTIF(D$1:D123,D123)</f>
        <v>1</v>
      </c>
      <c r="C123" s="1">
        <v>213</v>
      </c>
      <c r="D123" s="1" t="s">
        <v>438</v>
      </c>
      <c r="F123" s="1" t="s">
        <v>439</v>
      </c>
      <c r="G123" s="1" t="s">
        <v>116</v>
      </c>
      <c r="I123" s="1" t="s">
        <v>139</v>
      </c>
      <c r="K123" s="1" t="s">
        <v>440</v>
      </c>
      <c r="M123" s="1" t="s">
        <v>427</v>
      </c>
      <c r="N123" s="1" t="s">
        <v>1348</v>
      </c>
      <c r="O123" s="1" t="s">
        <v>1344</v>
      </c>
      <c r="P123" s="1" t="s">
        <v>1351</v>
      </c>
      <c r="Q123" s="1" t="s">
        <v>1366</v>
      </c>
      <c r="R123" s="1" t="s">
        <v>1367</v>
      </c>
    </row>
    <row r="124" spans="1:18" x14ac:dyDescent="0.45">
      <c r="A124" s="6">
        <f t="shared" si="2"/>
        <v>50441</v>
      </c>
      <c r="B124" s="6">
        <f>COUNTIF(D$1:D124,D124)</f>
        <v>1</v>
      </c>
      <c r="C124" s="1">
        <v>5044</v>
      </c>
      <c r="D124" s="1" t="s">
        <v>441</v>
      </c>
      <c r="F124" s="1" t="s">
        <v>442</v>
      </c>
      <c r="G124" s="1" t="s">
        <v>112</v>
      </c>
      <c r="I124" s="1" t="s">
        <v>139</v>
      </c>
      <c r="K124" s="1" t="s">
        <v>443</v>
      </c>
      <c r="M124" s="1" t="s">
        <v>444</v>
      </c>
      <c r="N124" s="1" t="s">
        <v>1348</v>
      </c>
      <c r="O124" s="1" t="s">
        <v>1344</v>
      </c>
      <c r="P124" s="1" t="s">
        <v>1351</v>
      </c>
      <c r="Q124" s="1" t="s">
        <v>1366</v>
      </c>
      <c r="R124" s="1" t="s">
        <v>1367</v>
      </c>
    </row>
    <row r="125" spans="1:18" x14ac:dyDescent="0.45">
      <c r="A125" s="6">
        <f t="shared" si="2"/>
        <v>5131</v>
      </c>
      <c r="B125" s="6">
        <f>COUNTIF(D$1:D125,D125)</f>
        <v>1</v>
      </c>
      <c r="C125" s="1">
        <v>513</v>
      </c>
      <c r="D125" s="1" t="s">
        <v>445</v>
      </c>
      <c r="F125" s="1" t="s">
        <v>446</v>
      </c>
      <c r="G125" s="1" t="s">
        <v>187</v>
      </c>
      <c r="I125" s="1" t="s">
        <v>139</v>
      </c>
      <c r="K125" s="1" t="s">
        <v>447</v>
      </c>
      <c r="M125" s="1" t="s">
        <v>444</v>
      </c>
      <c r="N125" s="1" t="s">
        <v>1348</v>
      </c>
      <c r="O125" s="1" t="s">
        <v>1344</v>
      </c>
      <c r="P125" s="1" t="s">
        <v>1351</v>
      </c>
      <c r="Q125" s="1" t="s">
        <v>1366</v>
      </c>
      <c r="R125" s="1" t="s">
        <v>1367</v>
      </c>
    </row>
    <row r="126" spans="1:18" x14ac:dyDescent="0.45">
      <c r="A126" s="6">
        <f t="shared" si="2"/>
        <v>3061</v>
      </c>
      <c r="B126" s="6">
        <f>COUNTIF(D$1:D126,D126)</f>
        <v>1</v>
      </c>
      <c r="C126" s="1">
        <v>306</v>
      </c>
      <c r="D126" s="1" t="s">
        <v>448</v>
      </c>
      <c r="F126" s="1" t="s">
        <v>449</v>
      </c>
      <c r="G126" s="1" t="s">
        <v>93</v>
      </c>
      <c r="I126" s="1" t="s">
        <v>139</v>
      </c>
      <c r="K126" s="1" t="s">
        <v>450</v>
      </c>
      <c r="M126" s="1" t="s">
        <v>444</v>
      </c>
      <c r="N126" s="1" t="s">
        <v>1348</v>
      </c>
      <c r="O126" s="1" t="s">
        <v>1344</v>
      </c>
      <c r="P126" s="1" t="s">
        <v>1351</v>
      </c>
      <c r="Q126" s="1" t="s">
        <v>1366</v>
      </c>
      <c r="R126" s="1" t="s">
        <v>1367</v>
      </c>
    </row>
    <row r="127" spans="1:18" x14ac:dyDescent="0.45">
      <c r="A127" s="6">
        <f t="shared" si="2"/>
        <v>2121</v>
      </c>
      <c r="B127" s="6">
        <f>COUNTIF(D$1:D127,D127)</f>
        <v>1</v>
      </c>
      <c r="C127" s="1">
        <v>212</v>
      </c>
      <c r="D127" s="1" t="s">
        <v>451</v>
      </c>
      <c r="F127" s="1" t="s">
        <v>452</v>
      </c>
      <c r="G127" s="1" t="s">
        <v>116</v>
      </c>
      <c r="I127" s="1" t="s">
        <v>139</v>
      </c>
      <c r="K127" s="1" t="s">
        <v>453</v>
      </c>
      <c r="M127" s="1" t="s">
        <v>444</v>
      </c>
      <c r="N127" s="1" t="s">
        <v>1348</v>
      </c>
      <c r="O127" s="1" t="s">
        <v>1344</v>
      </c>
      <c r="P127" s="1" t="s">
        <v>1351</v>
      </c>
      <c r="Q127" s="1" t="s">
        <v>1366</v>
      </c>
      <c r="R127" s="1" t="s">
        <v>1367</v>
      </c>
    </row>
    <row r="128" spans="1:18" x14ac:dyDescent="0.45">
      <c r="A128" s="6">
        <f t="shared" si="2"/>
        <v>1211</v>
      </c>
      <c r="B128" s="6">
        <f>COUNTIF(D$1:D128,D128)</f>
        <v>1</v>
      </c>
      <c r="C128" s="1">
        <v>121</v>
      </c>
      <c r="D128" s="1" t="s">
        <v>454</v>
      </c>
      <c r="F128" s="1" t="s">
        <v>455</v>
      </c>
      <c r="G128" s="1" t="s">
        <v>32</v>
      </c>
      <c r="I128" s="1" t="s">
        <v>122</v>
      </c>
      <c r="K128" s="1" t="s">
        <v>456</v>
      </c>
      <c r="M128" s="1" t="s">
        <v>444</v>
      </c>
      <c r="N128" s="1" t="s">
        <v>1348</v>
      </c>
      <c r="O128" s="1" t="s">
        <v>1344</v>
      </c>
      <c r="P128" s="1" t="s">
        <v>1351</v>
      </c>
      <c r="Q128" s="1" t="s">
        <v>1366</v>
      </c>
      <c r="R128" s="1" t="s">
        <v>1367</v>
      </c>
    </row>
    <row r="129" spans="1:18" x14ac:dyDescent="0.45">
      <c r="A129" s="6">
        <f t="shared" si="2"/>
        <v>2112</v>
      </c>
      <c r="B129" s="6">
        <f>COUNTIF(D$1:D129,D129)</f>
        <v>2</v>
      </c>
      <c r="C129" s="1">
        <v>211</v>
      </c>
      <c r="D129" s="1" t="s">
        <v>152</v>
      </c>
      <c r="F129" s="1" t="s">
        <v>153</v>
      </c>
      <c r="G129" s="1" t="s">
        <v>116</v>
      </c>
      <c r="I129" s="1" t="s">
        <v>139</v>
      </c>
      <c r="K129" s="1" t="s">
        <v>457</v>
      </c>
      <c r="M129" s="1" t="s">
        <v>444</v>
      </c>
      <c r="N129" s="1" t="s">
        <v>1348</v>
      </c>
      <c r="O129" s="1" t="s">
        <v>1344</v>
      </c>
      <c r="P129" s="1" t="s">
        <v>1351</v>
      </c>
      <c r="Q129" s="1" t="s">
        <v>1366</v>
      </c>
      <c r="R129" s="1" t="s">
        <v>1367</v>
      </c>
    </row>
    <row r="130" spans="1:18" x14ac:dyDescent="0.45">
      <c r="A130" s="6">
        <f t="shared" si="2"/>
        <v>50312</v>
      </c>
      <c r="B130" s="6">
        <f>COUNTIF(D$1:D130,D130)</f>
        <v>2</v>
      </c>
      <c r="C130" s="1">
        <v>5031</v>
      </c>
      <c r="D130" s="1" t="s">
        <v>189</v>
      </c>
      <c r="F130" s="1" t="s">
        <v>190</v>
      </c>
      <c r="G130" s="1" t="s">
        <v>112</v>
      </c>
      <c r="I130" s="1" t="s">
        <v>122</v>
      </c>
      <c r="K130" s="1" t="s">
        <v>458</v>
      </c>
      <c r="M130" s="1" t="s">
        <v>444</v>
      </c>
      <c r="N130" s="1" t="s">
        <v>1348</v>
      </c>
      <c r="O130" s="1" t="s">
        <v>1344</v>
      </c>
      <c r="P130" s="1" t="s">
        <v>1351</v>
      </c>
      <c r="Q130" s="1" t="s">
        <v>1366</v>
      </c>
      <c r="R130" s="1" t="s">
        <v>1367</v>
      </c>
    </row>
    <row r="131" spans="1:18" x14ac:dyDescent="0.45">
      <c r="A131" s="6">
        <f t="shared" si="2"/>
        <v>2142</v>
      </c>
      <c r="B131" s="6">
        <f>COUNTIF(D$1:D131,D131)</f>
        <v>2</v>
      </c>
      <c r="C131" s="1">
        <v>214</v>
      </c>
      <c r="D131" s="1" t="s">
        <v>158</v>
      </c>
      <c r="F131" s="1" t="s">
        <v>159</v>
      </c>
      <c r="G131" s="1" t="s">
        <v>116</v>
      </c>
      <c r="I131" s="1" t="s">
        <v>139</v>
      </c>
      <c r="K131" s="1" t="s">
        <v>459</v>
      </c>
      <c r="M131" s="1" t="s">
        <v>444</v>
      </c>
      <c r="N131" s="1" t="s">
        <v>1348</v>
      </c>
      <c r="O131" s="1" t="s">
        <v>1344</v>
      </c>
      <c r="P131" s="1" t="s">
        <v>1351</v>
      </c>
      <c r="Q131" s="1" t="s">
        <v>1366</v>
      </c>
      <c r="R131" s="1" t="s">
        <v>1367</v>
      </c>
    </row>
    <row r="132" spans="1:18" x14ac:dyDescent="0.45">
      <c r="A132" s="6">
        <f t="shared" si="2"/>
        <v>2021</v>
      </c>
      <c r="B132" s="6">
        <f>COUNTIF(D$1:D132,D132)</f>
        <v>1</v>
      </c>
      <c r="C132" s="1">
        <v>202</v>
      </c>
      <c r="D132" s="1" t="s">
        <v>460</v>
      </c>
      <c r="F132" s="1" t="s">
        <v>461</v>
      </c>
      <c r="G132" s="1" t="s">
        <v>116</v>
      </c>
      <c r="I132" s="1" t="s">
        <v>122</v>
      </c>
      <c r="K132" s="1" t="s">
        <v>462</v>
      </c>
      <c r="M132" s="1" t="s">
        <v>463</v>
      </c>
      <c r="N132" s="1" t="s">
        <v>1348</v>
      </c>
      <c r="O132" s="1" t="s">
        <v>1344</v>
      </c>
      <c r="P132" s="1" t="s">
        <v>1351</v>
      </c>
      <c r="Q132" s="1" t="s">
        <v>1366</v>
      </c>
      <c r="R132" s="1" t="s">
        <v>1367</v>
      </c>
    </row>
    <row r="133" spans="1:18" x14ac:dyDescent="0.45">
      <c r="A133" s="6">
        <f t="shared" si="2"/>
        <v>2081</v>
      </c>
      <c r="B133" s="6">
        <f>COUNTIF(D$1:D133,D133)</f>
        <v>1</v>
      </c>
      <c r="C133" s="1">
        <v>208</v>
      </c>
      <c r="D133" s="1" t="s">
        <v>464</v>
      </c>
      <c r="F133" s="1" t="s">
        <v>465</v>
      </c>
      <c r="G133" s="1" t="s">
        <v>116</v>
      </c>
      <c r="I133" s="1" t="s">
        <v>122</v>
      </c>
      <c r="K133" s="1" t="s">
        <v>456</v>
      </c>
      <c r="M133" s="1" t="s">
        <v>463</v>
      </c>
      <c r="N133" s="1" t="s">
        <v>1348</v>
      </c>
      <c r="O133" s="1" t="s">
        <v>1344</v>
      </c>
      <c r="P133" s="1" t="s">
        <v>1351</v>
      </c>
      <c r="Q133" s="1" t="s">
        <v>1366</v>
      </c>
      <c r="R133" s="1" t="s">
        <v>1367</v>
      </c>
    </row>
    <row r="134" spans="1:18" x14ac:dyDescent="0.45">
      <c r="A134" s="6">
        <f t="shared" si="2"/>
        <v>2091</v>
      </c>
      <c r="B134" s="6">
        <f>COUNTIF(D$1:D134,D134)</f>
        <v>1</v>
      </c>
      <c r="C134" s="1">
        <v>209</v>
      </c>
      <c r="D134" s="1" t="s">
        <v>466</v>
      </c>
      <c r="F134" s="1" t="s">
        <v>467</v>
      </c>
      <c r="G134" s="1" t="s">
        <v>116</v>
      </c>
      <c r="I134" s="1" t="s">
        <v>122</v>
      </c>
      <c r="K134" s="1" t="s">
        <v>468</v>
      </c>
      <c r="M134" s="1" t="s">
        <v>463</v>
      </c>
      <c r="N134" s="1" t="s">
        <v>1348</v>
      </c>
      <c r="O134" s="1" t="s">
        <v>1344</v>
      </c>
      <c r="P134" s="1" t="s">
        <v>1351</v>
      </c>
      <c r="Q134" s="1" t="s">
        <v>1366</v>
      </c>
      <c r="R134" s="1" t="s">
        <v>1367</v>
      </c>
    </row>
    <row r="135" spans="1:18" x14ac:dyDescent="0.45">
      <c r="A135" s="6">
        <f t="shared" si="2"/>
        <v>1001</v>
      </c>
      <c r="B135" s="6">
        <f>COUNTIF(D$1:D135,D135)</f>
        <v>1</v>
      </c>
      <c r="C135" s="1">
        <v>100</v>
      </c>
      <c r="D135" s="1" t="s">
        <v>469</v>
      </c>
      <c r="F135" s="1" t="s">
        <v>470</v>
      </c>
      <c r="G135" s="1" t="s">
        <v>32</v>
      </c>
      <c r="I135" s="1" t="s">
        <v>122</v>
      </c>
      <c r="K135" s="1" t="s">
        <v>357</v>
      </c>
      <c r="M135" s="1" t="s">
        <v>463</v>
      </c>
      <c r="N135" s="1" t="s">
        <v>1348</v>
      </c>
      <c r="O135" s="1" t="s">
        <v>1344</v>
      </c>
      <c r="P135" s="1" t="s">
        <v>1351</v>
      </c>
      <c r="Q135" s="1" t="s">
        <v>1366</v>
      </c>
      <c r="R135" s="1" t="s">
        <v>1367</v>
      </c>
    </row>
    <row r="136" spans="1:18" x14ac:dyDescent="0.45">
      <c r="A136" s="6">
        <f t="shared" si="2"/>
        <v>50282</v>
      </c>
      <c r="B136" s="6">
        <f>COUNTIF(D$1:D136,D136)</f>
        <v>2</v>
      </c>
      <c r="C136" s="1">
        <v>5028</v>
      </c>
      <c r="D136" s="1" t="s">
        <v>176</v>
      </c>
      <c r="F136" s="1" t="s">
        <v>177</v>
      </c>
      <c r="G136" s="1" t="s">
        <v>112</v>
      </c>
      <c r="I136" s="1" t="s">
        <v>122</v>
      </c>
      <c r="K136" s="1" t="s">
        <v>471</v>
      </c>
      <c r="M136" s="1" t="s">
        <v>463</v>
      </c>
      <c r="N136" s="1" t="s">
        <v>1348</v>
      </c>
      <c r="O136" s="1" t="s">
        <v>1344</v>
      </c>
      <c r="P136" s="1" t="s">
        <v>1351</v>
      </c>
      <c r="Q136" s="1" t="s">
        <v>1366</v>
      </c>
      <c r="R136" s="1" t="s">
        <v>1367</v>
      </c>
    </row>
    <row r="137" spans="1:18" x14ac:dyDescent="0.45">
      <c r="A137" s="6">
        <f t="shared" si="2"/>
        <v>2101</v>
      </c>
      <c r="B137" s="6">
        <f>COUNTIF(D$1:D137,D137)</f>
        <v>1</v>
      </c>
      <c r="C137" s="1">
        <v>210</v>
      </c>
      <c r="D137" s="1" t="s">
        <v>472</v>
      </c>
      <c r="F137" s="1" t="s">
        <v>473</v>
      </c>
      <c r="G137" s="1" t="s">
        <v>116</v>
      </c>
      <c r="I137" s="1" t="s">
        <v>122</v>
      </c>
      <c r="K137" s="1" t="s">
        <v>474</v>
      </c>
      <c r="M137" s="1" t="s">
        <v>463</v>
      </c>
      <c r="N137" s="1" t="s">
        <v>1348</v>
      </c>
      <c r="O137" s="1" t="s">
        <v>1344</v>
      </c>
      <c r="P137" s="1" t="s">
        <v>1351</v>
      </c>
      <c r="Q137" s="1" t="s">
        <v>1366</v>
      </c>
      <c r="R137" s="1" t="s">
        <v>1367</v>
      </c>
    </row>
    <row r="138" spans="1:18" x14ac:dyDescent="0.45">
      <c r="A138" s="6">
        <f t="shared" si="2"/>
        <v>2051</v>
      </c>
      <c r="B138" s="6">
        <f>COUNTIF(D$1:D138,D138)</f>
        <v>1</v>
      </c>
      <c r="C138" s="1">
        <v>205</v>
      </c>
      <c r="D138" s="1" t="s">
        <v>204</v>
      </c>
      <c r="F138" s="1" t="s">
        <v>205</v>
      </c>
      <c r="G138" s="1" t="s">
        <v>116</v>
      </c>
      <c r="I138" s="1" t="s">
        <v>122</v>
      </c>
      <c r="K138" s="1" t="s">
        <v>474</v>
      </c>
      <c r="M138" s="1" t="s">
        <v>463</v>
      </c>
      <c r="N138" s="1" t="s">
        <v>1348</v>
      </c>
      <c r="O138" s="1" t="s">
        <v>1344</v>
      </c>
      <c r="P138" s="1" t="s">
        <v>1351</v>
      </c>
      <c r="Q138" s="1" t="s">
        <v>1366</v>
      </c>
      <c r="R138" s="1" t="s">
        <v>1367</v>
      </c>
    </row>
    <row r="139" spans="1:18" x14ac:dyDescent="0.45">
      <c r="A139" s="6">
        <f t="shared" si="2"/>
        <v>2061</v>
      </c>
      <c r="B139" s="6">
        <f>COUNTIF(D$1:D139,D139)</f>
        <v>1</v>
      </c>
      <c r="C139" s="1">
        <v>206</v>
      </c>
      <c r="D139" s="1" t="s">
        <v>475</v>
      </c>
      <c r="F139" s="1" t="s">
        <v>476</v>
      </c>
      <c r="G139" s="1" t="s">
        <v>116</v>
      </c>
      <c r="I139" s="1" t="s">
        <v>122</v>
      </c>
      <c r="K139" s="1" t="s">
        <v>477</v>
      </c>
      <c r="M139" s="1" t="s">
        <v>463</v>
      </c>
      <c r="N139" s="1" t="s">
        <v>1348</v>
      </c>
      <c r="O139" s="1" t="s">
        <v>1344</v>
      </c>
      <c r="P139" s="1" t="s">
        <v>1351</v>
      </c>
      <c r="Q139" s="1" t="s">
        <v>1366</v>
      </c>
      <c r="R139" s="1" t="s">
        <v>1367</v>
      </c>
    </row>
    <row r="140" spans="1:18" x14ac:dyDescent="0.45">
      <c r="A140" s="6">
        <f t="shared" si="2"/>
        <v>1062</v>
      </c>
      <c r="B140" s="6">
        <f>COUNTIF(D$1:D140,D140)</f>
        <v>2</v>
      </c>
      <c r="C140" s="1">
        <v>106</v>
      </c>
      <c r="D140" s="1" t="s">
        <v>182</v>
      </c>
      <c r="F140" s="1" t="s">
        <v>183</v>
      </c>
      <c r="G140" s="1" t="s">
        <v>32</v>
      </c>
      <c r="I140" s="1" t="s">
        <v>122</v>
      </c>
      <c r="K140" s="1" t="s">
        <v>478</v>
      </c>
      <c r="M140" s="1" t="s">
        <v>404</v>
      </c>
      <c r="N140" s="1" t="s">
        <v>1348</v>
      </c>
      <c r="O140" s="1" t="s">
        <v>1344</v>
      </c>
      <c r="P140" s="1" t="s">
        <v>1351</v>
      </c>
      <c r="Q140" s="1" t="s">
        <v>1366</v>
      </c>
      <c r="R140" s="1" t="s">
        <v>1367</v>
      </c>
    </row>
    <row r="141" spans="1:18" x14ac:dyDescent="0.45">
      <c r="A141" s="6">
        <f t="shared" si="2"/>
        <v>2032</v>
      </c>
      <c r="B141" s="6">
        <f>COUNTIF(D$1:D141,D141)</f>
        <v>2</v>
      </c>
      <c r="C141" s="1">
        <v>203</v>
      </c>
      <c r="D141" s="1" t="s">
        <v>195</v>
      </c>
      <c r="F141" s="1" t="s">
        <v>196</v>
      </c>
      <c r="G141" s="1" t="s">
        <v>116</v>
      </c>
      <c r="I141" s="1" t="s">
        <v>122</v>
      </c>
      <c r="K141" s="1" t="s">
        <v>479</v>
      </c>
      <c r="M141" s="1" t="s">
        <v>404</v>
      </c>
      <c r="N141" s="1" t="s">
        <v>1348</v>
      </c>
      <c r="O141" s="1" t="s">
        <v>1344</v>
      </c>
      <c r="P141" s="1" t="s">
        <v>1351</v>
      </c>
      <c r="Q141" s="1" t="s">
        <v>1366</v>
      </c>
      <c r="R141" s="1" t="s">
        <v>1367</v>
      </c>
    </row>
    <row r="142" spans="1:18" x14ac:dyDescent="0.45">
      <c r="A142" s="6">
        <f t="shared" si="2"/>
        <v>50391</v>
      </c>
      <c r="B142" s="6">
        <f>COUNTIF(D$1:D142,D142)</f>
        <v>1</v>
      </c>
      <c r="C142" s="1">
        <v>5039</v>
      </c>
      <c r="D142" s="1" t="s">
        <v>480</v>
      </c>
      <c r="F142" s="1" t="s">
        <v>481</v>
      </c>
      <c r="G142" s="1" t="s">
        <v>112</v>
      </c>
      <c r="I142" s="1" t="s">
        <v>122</v>
      </c>
      <c r="K142" s="1" t="s">
        <v>482</v>
      </c>
      <c r="M142" s="1" t="s">
        <v>404</v>
      </c>
      <c r="N142" s="1" t="s">
        <v>1348</v>
      </c>
      <c r="O142" s="1" t="s">
        <v>1344</v>
      </c>
      <c r="P142" s="1" t="s">
        <v>1351</v>
      </c>
      <c r="Q142" s="1" t="s">
        <v>1366</v>
      </c>
      <c r="R142" s="1" t="s">
        <v>1367</v>
      </c>
    </row>
    <row r="143" spans="1:18" x14ac:dyDescent="0.45">
      <c r="A143" s="6">
        <f t="shared" si="2"/>
        <v>2071</v>
      </c>
      <c r="B143" s="6">
        <f>COUNTIF(D$1:D143,D143)</f>
        <v>1</v>
      </c>
      <c r="C143" s="1">
        <v>207</v>
      </c>
      <c r="D143" s="1" t="s">
        <v>483</v>
      </c>
      <c r="F143" s="1" t="s">
        <v>484</v>
      </c>
      <c r="G143" s="1" t="s">
        <v>116</v>
      </c>
      <c r="I143" s="1" t="s">
        <v>122</v>
      </c>
      <c r="K143" s="1" t="s">
        <v>485</v>
      </c>
      <c r="M143" s="1" t="s">
        <v>404</v>
      </c>
      <c r="N143" s="1" t="s">
        <v>1348</v>
      </c>
      <c r="O143" s="1" t="s">
        <v>1344</v>
      </c>
      <c r="P143" s="1" t="s">
        <v>1351</v>
      </c>
      <c r="Q143" s="1" t="s">
        <v>1366</v>
      </c>
      <c r="R143" s="1" t="s">
        <v>1367</v>
      </c>
    </row>
    <row r="144" spans="1:18" x14ac:dyDescent="0.45">
      <c r="A144" s="6">
        <f t="shared" si="2"/>
        <v>1021</v>
      </c>
      <c r="B144" s="6">
        <f>COUNTIF(D$1:D144,D144)</f>
        <v>1</v>
      </c>
      <c r="C144" s="1">
        <v>102</v>
      </c>
      <c r="D144" s="1" t="s">
        <v>486</v>
      </c>
      <c r="F144" s="1" t="s">
        <v>487</v>
      </c>
      <c r="G144" s="1" t="s">
        <v>32</v>
      </c>
      <c r="I144" s="1" t="s">
        <v>122</v>
      </c>
      <c r="K144" s="1" t="s">
        <v>384</v>
      </c>
      <c r="M144" s="1" t="s">
        <v>404</v>
      </c>
      <c r="N144" s="1" t="s">
        <v>1348</v>
      </c>
      <c r="O144" s="1" t="s">
        <v>1344</v>
      </c>
      <c r="P144" s="1" t="s">
        <v>1351</v>
      </c>
      <c r="Q144" s="1" t="s">
        <v>1366</v>
      </c>
      <c r="R144" s="1" t="s">
        <v>1367</v>
      </c>
    </row>
    <row r="145" spans="1:18" x14ac:dyDescent="0.45">
      <c r="A145" s="6">
        <f t="shared" si="2"/>
        <v>1051</v>
      </c>
      <c r="B145" s="6">
        <f>COUNTIF(D$1:D145,D145)</f>
        <v>1</v>
      </c>
      <c r="C145" s="1">
        <v>105</v>
      </c>
      <c r="D145" s="1" t="s">
        <v>488</v>
      </c>
      <c r="F145" s="1" t="s">
        <v>489</v>
      </c>
      <c r="G145" s="1" t="s">
        <v>32</v>
      </c>
      <c r="I145" s="1" t="s">
        <v>122</v>
      </c>
      <c r="K145" s="1" t="s">
        <v>490</v>
      </c>
      <c r="M145" s="1" t="s">
        <v>404</v>
      </c>
      <c r="N145" s="1" t="s">
        <v>1348</v>
      </c>
      <c r="O145" s="1" t="s">
        <v>1344</v>
      </c>
      <c r="P145" s="1" t="s">
        <v>1351</v>
      </c>
      <c r="Q145" s="1" t="s">
        <v>1366</v>
      </c>
      <c r="R145" s="1" t="s">
        <v>1367</v>
      </c>
    </row>
    <row r="146" spans="1:18" x14ac:dyDescent="0.45">
      <c r="A146" s="6">
        <f t="shared" si="2"/>
        <v>2041</v>
      </c>
      <c r="B146" s="6">
        <f>COUNTIF(D$1:D146,D146)</f>
        <v>1</v>
      </c>
      <c r="C146" s="1">
        <v>204</v>
      </c>
      <c r="D146" s="1" t="s">
        <v>491</v>
      </c>
      <c r="F146" s="1" t="s">
        <v>492</v>
      </c>
      <c r="G146" s="1" t="s">
        <v>116</v>
      </c>
      <c r="I146" s="1" t="s">
        <v>122</v>
      </c>
      <c r="K146" s="1" t="s">
        <v>493</v>
      </c>
      <c r="M146" s="1" t="s">
        <v>404</v>
      </c>
      <c r="N146" s="1" t="s">
        <v>1348</v>
      </c>
      <c r="O146" s="1" t="s">
        <v>1344</v>
      </c>
      <c r="P146" s="1" t="s">
        <v>1351</v>
      </c>
      <c r="Q146" s="1" t="s">
        <v>1366</v>
      </c>
      <c r="R146" s="1" t="s">
        <v>1367</v>
      </c>
    </row>
    <row r="147" spans="1:18" x14ac:dyDescent="0.45">
      <c r="A147" s="6">
        <f t="shared" si="2"/>
        <v>50681</v>
      </c>
      <c r="B147" s="6">
        <f>COUNTIF(D$1:D147,D147)</f>
        <v>1</v>
      </c>
      <c r="C147" s="1">
        <v>5068</v>
      </c>
      <c r="D147" s="1" t="s">
        <v>494</v>
      </c>
      <c r="F147" s="1" t="s">
        <v>495</v>
      </c>
      <c r="G147" s="1" t="s">
        <v>112</v>
      </c>
      <c r="I147" s="1" t="s">
        <v>122</v>
      </c>
      <c r="K147" s="1" t="s">
        <v>496</v>
      </c>
      <c r="M147" s="1" t="s">
        <v>404</v>
      </c>
      <c r="N147" s="1" t="s">
        <v>1348</v>
      </c>
      <c r="O147" s="1" t="s">
        <v>1344</v>
      </c>
      <c r="P147" s="1" t="s">
        <v>1351</v>
      </c>
      <c r="Q147" s="1" t="s">
        <v>1366</v>
      </c>
      <c r="R147" s="1" t="s">
        <v>1367</v>
      </c>
    </row>
    <row r="148" spans="1:18" x14ac:dyDescent="0.45">
      <c r="A148" s="6">
        <f t="shared" si="2"/>
        <v>50511</v>
      </c>
      <c r="B148" s="6">
        <f>COUNTIF(D$1:D148,D148)</f>
        <v>1</v>
      </c>
      <c r="C148" s="1">
        <v>5051</v>
      </c>
      <c r="D148" s="1" t="s">
        <v>497</v>
      </c>
      <c r="F148" s="1" t="s">
        <v>498</v>
      </c>
      <c r="G148" s="1" t="s">
        <v>112</v>
      </c>
      <c r="I148" s="1" t="s">
        <v>122</v>
      </c>
      <c r="K148" s="1" t="s">
        <v>499</v>
      </c>
      <c r="M148" s="1" t="s">
        <v>500</v>
      </c>
      <c r="N148" s="1" t="s">
        <v>1348</v>
      </c>
      <c r="O148" s="1" t="s">
        <v>1344</v>
      </c>
      <c r="P148" s="1" t="s">
        <v>1351</v>
      </c>
      <c r="Q148" s="1" t="s">
        <v>1366</v>
      </c>
      <c r="R148" s="1" t="s">
        <v>1367</v>
      </c>
    </row>
    <row r="149" spans="1:18" x14ac:dyDescent="0.45">
      <c r="A149" s="6">
        <f t="shared" si="2"/>
        <v>1041</v>
      </c>
      <c r="B149" s="6">
        <f>COUNTIF(D$1:D149,D149)</f>
        <v>1</v>
      </c>
      <c r="C149" s="1">
        <v>104</v>
      </c>
      <c r="D149" s="1" t="s">
        <v>33</v>
      </c>
      <c r="F149" s="1" t="s">
        <v>501</v>
      </c>
      <c r="G149" s="1" t="s">
        <v>32</v>
      </c>
      <c r="I149" s="1" t="s">
        <v>122</v>
      </c>
      <c r="K149" s="1" t="s">
        <v>502</v>
      </c>
      <c r="M149" s="1" t="s">
        <v>500</v>
      </c>
      <c r="N149" s="1" t="s">
        <v>1348</v>
      </c>
      <c r="O149" s="1" t="s">
        <v>1344</v>
      </c>
      <c r="P149" s="1" t="s">
        <v>1351</v>
      </c>
      <c r="Q149" s="1" t="s">
        <v>1366</v>
      </c>
      <c r="R149" s="1" t="s">
        <v>1367</v>
      </c>
    </row>
    <row r="150" spans="1:18" x14ac:dyDescent="0.45">
      <c r="A150" s="6">
        <f t="shared" si="2"/>
        <v>50222</v>
      </c>
      <c r="B150" s="6">
        <f>COUNTIF(D$1:D150,D150)</f>
        <v>2</v>
      </c>
      <c r="C150" s="1">
        <v>5022</v>
      </c>
      <c r="D150" s="1" t="s">
        <v>179</v>
      </c>
      <c r="F150" s="1" t="s">
        <v>180</v>
      </c>
      <c r="G150" s="1" t="s">
        <v>112</v>
      </c>
      <c r="I150" s="1" t="s">
        <v>122</v>
      </c>
      <c r="K150" s="1" t="s">
        <v>503</v>
      </c>
      <c r="M150" s="1" t="s">
        <v>500</v>
      </c>
      <c r="N150" s="1" t="s">
        <v>1348</v>
      </c>
      <c r="O150" s="1" t="s">
        <v>1344</v>
      </c>
      <c r="P150" s="1" t="s">
        <v>1351</v>
      </c>
      <c r="Q150" s="1" t="s">
        <v>1366</v>
      </c>
      <c r="R150" s="1" t="s">
        <v>1367</v>
      </c>
    </row>
    <row r="151" spans="1:18" x14ac:dyDescent="0.45">
      <c r="A151" s="6">
        <f t="shared" si="2"/>
        <v>5261</v>
      </c>
      <c r="B151" s="6">
        <f>COUNTIF(D$1:D151,D151)</f>
        <v>1</v>
      </c>
      <c r="C151" s="1">
        <v>526</v>
      </c>
      <c r="D151" s="1" t="s">
        <v>504</v>
      </c>
      <c r="F151" s="1" t="s">
        <v>505</v>
      </c>
      <c r="G151" s="1" t="s">
        <v>187</v>
      </c>
      <c r="I151" s="1" t="s">
        <v>122</v>
      </c>
      <c r="K151" s="1" t="s">
        <v>506</v>
      </c>
      <c r="M151" s="1" t="s">
        <v>500</v>
      </c>
      <c r="N151" s="1" t="s">
        <v>1348</v>
      </c>
      <c r="O151" s="1" t="s">
        <v>1344</v>
      </c>
      <c r="P151" s="1" t="s">
        <v>1351</v>
      </c>
      <c r="Q151" s="1" t="s">
        <v>1366</v>
      </c>
      <c r="R151" s="1" t="s">
        <v>1367</v>
      </c>
    </row>
    <row r="152" spans="1:18" x14ac:dyDescent="0.45">
      <c r="A152" s="6">
        <f t="shared" si="2"/>
        <v>2001</v>
      </c>
      <c r="B152" s="6">
        <f>COUNTIF(D$1:D152,D152)</f>
        <v>1</v>
      </c>
      <c r="C152" s="1">
        <v>200</v>
      </c>
      <c r="D152" s="1" t="s">
        <v>507</v>
      </c>
      <c r="F152" s="1" t="s">
        <v>508</v>
      </c>
      <c r="G152" s="1" t="s">
        <v>116</v>
      </c>
      <c r="I152" s="1" t="s">
        <v>122</v>
      </c>
      <c r="K152" s="1" t="s">
        <v>509</v>
      </c>
      <c r="M152" s="1" t="s">
        <v>500</v>
      </c>
      <c r="N152" s="1" t="s">
        <v>1348</v>
      </c>
      <c r="O152" s="1" t="s">
        <v>1344</v>
      </c>
      <c r="P152" s="1" t="s">
        <v>1351</v>
      </c>
      <c r="Q152" s="1" t="s">
        <v>1366</v>
      </c>
      <c r="R152" s="1" t="s">
        <v>1367</v>
      </c>
    </row>
    <row r="153" spans="1:18" x14ac:dyDescent="0.45">
      <c r="A153" s="6">
        <f t="shared" si="2"/>
        <v>50521</v>
      </c>
      <c r="B153" s="6">
        <f>COUNTIF(D$1:D153,D153)</f>
        <v>1</v>
      </c>
      <c r="C153" s="1">
        <v>5052</v>
      </c>
      <c r="D153" s="1" t="s">
        <v>510</v>
      </c>
      <c r="F153" s="1" t="s">
        <v>511</v>
      </c>
      <c r="G153" s="1" t="s">
        <v>112</v>
      </c>
      <c r="I153" s="1" t="s">
        <v>122</v>
      </c>
      <c r="K153" s="1" t="s">
        <v>512</v>
      </c>
      <c r="M153" s="1" t="s">
        <v>500</v>
      </c>
      <c r="N153" s="1" t="s">
        <v>1348</v>
      </c>
      <c r="O153" s="1" t="s">
        <v>1344</v>
      </c>
      <c r="P153" s="1" t="s">
        <v>1351</v>
      </c>
      <c r="Q153" s="1" t="s">
        <v>1366</v>
      </c>
      <c r="R153" s="1" t="s">
        <v>1367</v>
      </c>
    </row>
    <row r="154" spans="1:18" x14ac:dyDescent="0.45">
      <c r="A154" s="6">
        <f t="shared" si="2"/>
        <v>50301</v>
      </c>
      <c r="B154" s="6">
        <f>COUNTIF(D$1:D154,D154)</f>
        <v>1</v>
      </c>
      <c r="C154" s="1">
        <v>5030</v>
      </c>
      <c r="D154" s="1" t="s">
        <v>513</v>
      </c>
      <c r="F154" s="1" t="s">
        <v>514</v>
      </c>
      <c r="G154" s="1" t="s">
        <v>112</v>
      </c>
      <c r="I154" s="1" t="s">
        <v>122</v>
      </c>
      <c r="K154" s="1" t="s">
        <v>379</v>
      </c>
      <c r="M154" s="1" t="s">
        <v>500</v>
      </c>
      <c r="N154" s="1" t="s">
        <v>1348</v>
      </c>
      <c r="O154" s="1" t="s">
        <v>1344</v>
      </c>
      <c r="P154" s="1" t="s">
        <v>1351</v>
      </c>
      <c r="Q154" s="1" t="s">
        <v>1366</v>
      </c>
      <c r="R154" s="1" t="s">
        <v>1367</v>
      </c>
    </row>
    <row r="155" spans="1:18" x14ac:dyDescent="0.45">
      <c r="A155" s="6">
        <f t="shared" si="2"/>
        <v>5191</v>
      </c>
      <c r="B155" s="6">
        <f>COUNTIF(D$1:D155,D155)</f>
        <v>1</v>
      </c>
      <c r="C155" s="1">
        <v>519</v>
      </c>
      <c r="D155" s="1" t="s">
        <v>515</v>
      </c>
      <c r="F155" s="1" t="s">
        <v>516</v>
      </c>
      <c r="G155" s="1" t="s">
        <v>187</v>
      </c>
      <c r="I155" s="1" t="s">
        <v>122</v>
      </c>
      <c r="K155" s="1" t="s">
        <v>517</v>
      </c>
      <c r="M155" s="1" t="s">
        <v>500</v>
      </c>
      <c r="N155" s="1" t="s">
        <v>1348</v>
      </c>
      <c r="O155" s="1" t="s">
        <v>1344</v>
      </c>
      <c r="P155" s="1" t="s">
        <v>1351</v>
      </c>
      <c r="Q155" s="1" t="s">
        <v>1366</v>
      </c>
      <c r="R155" s="1" t="s">
        <v>1367</v>
      </c>
    </row>
    <row r="156" spans="1:18" x14ac:dyDescent="0.45">
      <c r="A156" s="6">
        <f t="shared" si="2"/>
        <v>50451</v>
      </c>
      <c r="B156" s="6">
        <f>COUNTIF(D$1:D156,D156)</f>
        <v>1</v>
      </c>
      <c r="C156" s="1">
        <v>5045</v>
      </c>
      <c r="D156" s="1" t="s">
        <v>518</v>
      </c>
      <c r="F156" s="1" t="s">
        <v>519</v>
      </c>
      <c r="G156" s="1" t="s">
        <v>112</v>
      </c>
      <c r="I156" s="1" t="s">
        <v>289</v>
      </c>
      <c r="K156" s="1" t="s">
        <v>520</v>
      </c>
      <c r="M156" s="1" t="s">
        <v>463</v>
      </c>
      <c r="N156" s="1" t="s">
        <v>1346</v>
      </c>
      <c r="O156" s="1" t="s">
        <v>1341</v>
      </c>
      <c r="P156" s="1" t="s">
        <v>1351</v>
      </c>
      <c r="Q156" s="1" t="s">
        <v>1366</v>
      </c>
      <c r="R156" s="1" t="s">
        <v>1367</v>
      </c>
    </row>
    <row r="157" spans="1:18" x14ac:dyDescent="0.45">
      <c r="A157" s="6">
        <f t="shared" si="2"/>
        <v>2621</v>
      </c>
      <c r="B157" s="6">
        <f>COUNTIF(D$1:D157,D157)</f>
        <v>1</v>
      </c>
      <c r="C157" s="1">
        <v>262</v>
      </c>
      <c r="D157" s="1" t="s">
        <v>521</v>
      </c>
      <c r="F157" s="1" t="s">
        <v>522</v>
      </c>
      <c r="G157" s="1" t="s">
        <v>116</v>
      </c>
      <c r="I157" s="1" t="s">
        <v>289</v>
      </c>
      <c r="K157" s="1" t="s">
        <v>523</v>
      </c>
      <c r="M157" s="1" t="s">
        <v>463</v>
      </c>
      <c r="N157" s="1" t="s">
        <v>1346</v>
      </c>
      <c r="O157" s="1" t="s">
        <v>1341</v>
      </c>
      <c r="P157" s="1" t="s">
        <v>1351</v>
      </c>
      <c r="Q157" s="1" t="s">
        <v>1366</v>
      </c>
      <c r="R157" s="1" t="s">
        <v>1367</v>
      </c>
    </row>
    <row r="158" spans="1:18" x14ac:dyDescent="0.45">
      <c r="A158" s="6">
        <f t="shared" si="2"/>
        <v>50331</v>
      </c>
      <c r="B158" s="6">
        <f>COUNTIF(D$1:D158,D158)</f>
        <v>1</v>
      </c>
      <c r="C158" s="1">
        <v>5033</v>
      </c>
      <c r="D158" s="1" t="s">
        <v>524</v>
      </c>
      <c r="F158" s="1" t="s">
        <v>525</v>
      </c>
      <c r="G158" s="1" t="s">
        <v>112</v>
      </c>
      <c r="I158" s="1" t="s">
        <v>312</v>
      </c>
      <c r="K158" s="1" t="s">
        <v>526</v>
      </c>
      <c r="M158" s="1" t="s">
        <v>463</v>
      </c>
      <c r="N158" s="1" t="s">
        <v>1346</v>
      </c>
      <c r="O158" s="1" t="s">
        <v>1341</v>
      </c>
      <c r="P158" s="1" t="s">
        <v>1351</v>
      </c>
      <c r="Q158" s="1" t="s">
        <v>1366</v>
      </c>
      <c r="R158" s="1" t="s">
        <v>1367</v>
      </c>
    </row>
    <row r="159" spans="1:18" x14ac:dyDescent="0.45">
      <c r="A159" s="6">
        <f t="shared" si="2"/>
        <v>2611</v>
      </c>
      <c r="B159" s="6">
        <f>COUNTIF(D$1:D159,D159)</f>
        <v>1</v>
      </c>
      <c r="C159" s="1">
        <v>261</v>
      </c>
      <c r="D159" s="1" t="s">
        <v>527</v>
      </c>
      <c r="F159" s="1" t="s">
        <v>528</v>
      </c>
      <c r="G159" s="1" t="s">
        <v>116</v>
      </c>
      <c r="I159" s="1" t="s">
        <v>312</v>
      </c>
      <c r="K159" s="1" t="s">
        <v>529</v>
      </c>
      <c r="M159" s="1" t="s">
        <v>463</v>
      </c>
      <c r="N159" s="1" t="s">
        <v>1346</v>
      </c>
      <c r="O159" s="1" t="s">
        <v>1341</v>
      </c>
      <c r="P159" s="1" t="s">
        <v>1351</v>
      </c>
      <c r="Q159" s="1" t="s">
        <v>1366</v>
      </c>
      <c r="R159" s="1" t="s">
        <v>1367</v>
      </c>
    </row>
    <row r="160" spans="1:18" x14ac:dyDescent="0.45">
      <c r="A160" s="6">
        <f t="shared" si="2"/>
        <v>2671</v>
      </c>
      <c r="B160" s="6">
        <f>COUNTIF(D$1:D160,D160)</f>
        <v>1</v>
      </c>
      <c r="C160" s="1">
        <v>267</v>
      </c>
      <c r="D160" s="1" t="s">
        <v>530</v>
      </c>
      <c r="F160" s="1" t="s">
        <v>531</v>
      </c>
      <c r="G160" s="1" t="s">
        <v>116</v>
      </c>
      <c r="I160" s="1" t="s">
        <v>289</v>
      </c>
      <c r="K160" s="1" t="s">
        <v>532</v>
      </c>
      <c r="M160" s="1" t="s">
        <v>463</v>
      </c>
      <c r="N160" s="1" t="s">
        <v>1346</v>
      </c>
      <c r="O160" s="1" t="s">
        <v>1341</v>
      </c>
      <c r="P160" s="1" t="s">
        <v>1351</v>
      </c>
      <c r="Q160" s="1" t="s">
        <v>1366</v>
      </c>
      <c r="R160" s="1" t="s">
        <v>1367</v>
      </c>
    </row>
    <row r="161" spans="1:18" x14ac:dyDescent="0.45">
      <c r="A161" s="6">
        <f t="shared" si="2"/>
        <v>1191</v>
      </c>
      <c r="B161" s="6">
        <f>COUNTIF(D$1:D161,D161)</f>
        <v>1</v>
      </c>
      <c r="C161" s="1">
        <v>119</v>
      </c>
      <c r="D161" s="1" t="s">
        <v>533</v>
      </c>
      <c r="F161" s="1" t="s">
        <v>534</v>
      </c>
      <c r="G161" s="1" t="s">
        <v>32</v>
      </c>
      <c r="I161" s="1" t="s">
        <v>289</v>
      </c>
      <c r="K161" s="1" t="s">
        <v>535</v>
      </c>
      <c r="M161" s="1" t="s">
        <v>463</v>
      </c>
      <c r="N161" s="1" t="s">
        <v>1346</v>
      </c>
      <c r="O161" s="1" t="s">
        <v>1341</v>
      </c>
      <c r="P161" s="1" t="s">
        <v>1351</v>
      </c>
      <c r="Q161" s="1" t="s">
        <v>1366</v>
      </c>
      <c r="R161" s="1" t="s">
        <v>1367</v>
      </c>
    </row>
    <row r="162" spans="1:18" x14ac:dyDescent="0.45">
      <c r="A162" s="6">
        <f t="shared" si="2"/>
        <v>2661</v>
      </c>
      <c r="B162" s="6">
        <f>COUNTIF(D$1:D162,D162)</f>
        <v>1</v>
      </c>
      <c r="C162" s="1">
        <v>266</v>
      </c>
      <c r="D162" s="1" t="s">
        <v>536</v>
      </c>
      <c r="F162" s="1" t="s">
        <v>537</v>
      </c>
      <c r="G162" s="1" t="s">
        <v>116</v>
      </c>
      <c r="I162" s="1" t="s">
        <v>289</v>
      </c>
      <c r="K162" s="1" t="s">
        <v>538</v>
      </c>
      <c r="M162" s="1" t="s">
        <v>463</v>
      </c>
      <c r="N162" s="1" t="s">
        <v>1346</v>
      </c>
      <c r="O162" s="1" t="s">
        <v>1341</v>
      </c>
      <c r="P162" s="1" t="s">
        <v>1351</v>
      </c>
      <c r="Q162" s="1" t="s">
        <v>1366</v>
      </c>
      <c r="R162" s="1" t="s">
        <v>1367</v>
      </c>
    </row>
    <row r="163" spans="1:18" x14ac:dyDescent="0.45">
      <c r="A163" s="6">
        <f t="shared" si="2"/>
        <v>4222</v>
      </c>
      <c r="B163" s="6">
        <f>COUNTIF(D$1:D163,D163)</f>
        <v>2</v>
      </c>
      <c r="C163" s="1">
        <v>422</v>
      </c>
      <c r="D163" s="1" t="s">
        <v>96</v>
      </c>
      <c r="F163" s="1" t="s">
        <v>97</v>
      </c>
      <c r="G163" s="1" t="s">
        <v>98</v>
      </c>
      <c r="I163" s="1" t="s">
        <v>99</v>
      </c>
      <c r="K163" s="1" t="s">
        <v>539</v>
      </c>
      <c r="M163" s="1" t="s">
        <v>540</v>
      </c>
      <c r="N163" s="1" t="s">
        <v>1346</v>
      </c>
      <c r="O163" s="1" t="s">
        <v>1341</v>
      </c>
      <c r="P163" s="1" t="s">
        <v>1351</v>
      </c>
      <c r="Q163" s="1" t="s">
        <v>1366</v>
      </c>
      <c r="R163" s="1" t="s">
        <v>1367</v>
      </c>
    </row>
    <row r="164" spans="1:18" x14ac:dyDescent="0.45">
      <c r="A164" s="6">
        <f t="shared" si="2"/>
        <v>1202</v>
      </c>
      <c r="B164" s="6">
        <f>COUNTIF(D$1:D164,D164)</f>
        <v>2</v>
      </c>
      <c r="C164" s="1">
        <v>120</v>
      </c>
      <c r="D164" s="1" t="s">
        <v>104</v>
      </c>
      <c r="F164" s="1" t="s">
        <v>105</v>
      </c>
      <c r="G164" s="1" t="s">
        <v>32</v>
      </c>
      <c r="I164" s="1" t="s">
        <v>99</v>
      </c>
      <c r="K164" s="1" t="s">
        <v>541</v>
      </c>
      <c r="M164" s="1" t="s">
        <v>540</v>
      </c>
      <c r="N164" s="1" t="s">
        <v>1346</v>
      </c>
      <c r="O164" s="1" t="s">
        <v>1341</v>
      </c>
      <c r="P164" s="1" t="s">
        <v>1351</v>
      </c>
      <c r="Q164" s="1" t="s">
        <v>1366</v>
      </c>
      <c r="R164" s="1" t="s">
        <v>1367</v>
      </c>
    </row>
    <row r="165" spans="1:18" x14ac:dyDescent="0.45">
      <c r="A165" s="6">
        <f t="shared" si="2"/>
        <v>1162</v>
      </c>
      <c r="B165" s="6">
        <f>COUNTIF(D$1:D165,D165)</f>
        <v>2</v>
      </c>
      <c r="C165" s="1">
        <v>116</v>
      </c>
      <c r="D165" s="1" t="s">
        <v>107</v>
      </c>
      <c r="F165" s="1" t="s">
        <v>108</v>
      </c>
      <c r="G165" s="1" t="s">
        <v>32</v>
      </c>
      <c r="I165" s="1" t="s">
        <v>99</v>
      </c>
      <c r="K165" s="1" t="s">
        <v>542</v>
      </c>
      <c r="M165" s="1" t="s">
        <v>540</v>
      </c>
      <c r="N165" s="1" t="s">
        <v>1346</v>
      </c>
      <c r="O165" s="1" t="s">
        <v>1341</v>
      </c>
      <c r="P165" s="1" t="s">
        <v>1351</v>
      </c>
      <c r="Q165" s="1" t="s">
        <v>1366</v>
      </c>
      <c r="R165" s="1" t="s">
        <v>1367</v>
      </c>
    </row>
    <row r="166" spans="1:18" x14ac:dyDescent="0.45">
      <c r="A166" s="6">
        <f t="shared" si="2"/>
        <v>50551</v>
      </c>
      <c r="B166" s="6">
        <f>COUNTIF(D$1:D166,D166)</f>
        <v>1</v>
      </c>
      <c r="C166" s="1">
        <v>5055</v>
      </c>
      <c r="D166" s="1" t="s">
        <v>543</v>
      </c>
      <c r="F166" s="1" t="s">
        <v>544</v>
      </c>
      <c r="G166" s="1" t="s">
        <v>112</v>
      </c>
      <c r="I166" s="1" t="s">
        <v>99</v>
      </c>
      <c r="K166" s="1" t="s">
        <v>346</v>
      </c>
      <c r="M166" s="1" t="s">
        <v>540</v>
      </c>
      <c r="N166" s="1" t="s">
        <v>1346</v>
      </c>
      <c r="O166" s="1" t="s">
        <v>1341</v>
      </c>
      <c r="P166" s="1" t="s">
        <v>1351</v>
      </c>
      <c r="Q166" s="1" t="s">
        <v>1366</v>
      </c>
      <c r="R166" s="1" t="s">
        <v>1367</v>
      </c>
    </row>
    <row r="167" spans="1:18" x14ac:dyDescent="0.45">
      <c r="A167" s="6">
        <f t="shared" si="2"/>
        <v>2651</v>
      </c>
      <c r="B167" s="6">
        <f>COUNTIF(D$1:D167,D167)</f>
        <v>1</v>
      </c>
      <c r="C167" s="1">
        <v>265</v>
      </c>
      <c r="D167" s="1" t="s">
        <v>545</v>
      </c>
      <c r="F167" s="1" t="s">
        <v>546</v>
      </c>
      <c r="G167" s="1" t="s">
        <v>116</v>
      </c>
      <c r="I167" s="1" t="s">
        <v>99</v>
      </c>
      <c r="K167" s="1" t="s">
        <v>547</v>
      </c>
      <c r="M167" s="1" t="s">
        <v>540</v>
      </c>
      <c r="N167" s="1" t="s">
        <v>1346</v>
      </c>
      <c r="O167" s="1" t="s">
        <v>1341</v>
      </c>
      <c r="P167" s="1" t="s">
        <v>1351</v>
      </c>
      <c r="Q167" s="1" t="s">
        <v>1366</v>
      </c>
      <c r="R167" s="1" t="s">
        <v>1367</v>
      </c>
    </row>
    <row r="168" spans="1:18" x14ac:dyDescent="0.45">
      <c r="A168" s="6">
        <f t="shared" si="2"/>
        <v>1231</v>
      </c>
      <c r="B168" s="6">
        <f>COUNTIF(D$1:D168,D168)</f>
        <v>1</v>
      </c>
      <c r="C168" s="1">
        <v>123</v>
      </c>
      <c r="D168" s="1" t="s">
        <v>548</v>
      </c>
      <c r="F168" s="1" t="s">
        <v>549</v>
      </c>
      <c r="G168" s="1" t="s">
        <v>32</v>
      </c>
      <c r="I168" s="1" t="s">
        <v>99</v>
      </c>
      <c r="K168" s="1" t="s">
        <v>550</v>
      </c>
      <c r="M168" s="1" t="s">
        <v>540</v>
      </c>
      <c r="N168" s="1" t="s">
        <v>1346</v>
      </c>
      <c r="O168" s="1" t="s">
        <v>1341</v>
      </c>
      <c r="P168" s="1" t="s">
        <v>1351</v>
      </c>
      <c r="Q168" s="1" t="s">
        <v>1366</v>
      </c>
      <c r="R168" s="1" t="s">
        <v>1367</v>
      </c>
    </row>
    <row r="169" spans="1:18" x14ac:dyDescent="0.45">
      <c r="A169" s="6">
        <f t="shared" si="2"/>
        <v>2602</v>
      </c>
      <c r="B169" s="6">
        <f>COUNTIF(D$1:D169,D169)</f>
        <v>2</v>
      </c>
      <c r="C169" s="1">
        <v>260</v>
      </c>
      <c r="D169" s="1" t="s">
        <v>114</v>
      </c>
      <c r="F169" s="1" t="s">
        <v>115</v>
      </c>
      <c r="G169" s="1" t="s">
        <v>116</v>
      </c>
      <c r="I169" s="1" t="s">
        <v>99</v>
      </c>
      <c r="K169" s="1" t="s">
        <v>551</v>
      </c>
      <c r="M169" s="1" t="s">
        <v>540</v>
      </c>
      <c r="N169" s="1" t="s">
        <v>1346</v>
      </c>
      <c r="O169" s="1" t="s">
        <v>1341</v>
      </c>
      <c r="P169" s="1" t="s">
        <v>1351</v>
      </c>
      <c r="Q169" s="1" t="s">
        <v>1366</v>
      </c>
      <c r="R169" s="1" t="s">
        <v>1367</v>
      </c>
    </row>
    <row r="170" spans="1:18" x14ac:dyDescent="0.45">
      <c r="A170" s="6">
        <f t="shared" si="2"/>
        <v>50371</v>
      </c>
      <c r="B170" s="6">
        <f>COUNTIF(D$1:D170,D170)</f>
        <v>1</v>
      </c>
      <c r="C170" s="1">
        <v>5037</v>
      </c>
      <c r="D170" s="1" t="s">
        <v>552</v>
      </c>
      <c r="F170" s="1" t="s">
        <v>553</v>
      </c>
      <c r="G170" s="1" t="s">
        <v>112</v>
      </c>
      <c r="I170" s="1" t="s">
        <v>99</v>
      </c>
      <c r="K170" s="1" t="s">
        <v>554</v>
      </c>
      <c r="M170" s="1" t="s">
        <v>555</v>
      </c>
      <c r="N170" s="1" t="s">
        <v>1346</v>
      </c>
      <c r="O170" s="1" t="s">
        <v>1341</v>
      </c>
      <c r="P170" s="1" t="s">
        <v>1351</v>
      </c>
      <c r="Q170" s="1" t="s">
        <v>1366</v>
      </c>
      <c r="R170" s="1" t="s">
        <v>1367</v>
      </c>
    </row>
    <row r="171" spans="1:18" x14ac:dyDescent="0.45">
      <c r="A171" s="6">
        <f t="shared" si="2"/>
        <v>50651</v>
      </c>
      <c r="B171" s="6">
        <f>COUNTIF(D$1:D171,D171)</f>
        <v>1</v>
      </c>
      <c r="C171" s="1">
        <v>5065</v>
      </c>
      <c r="D171" s="1" t="s">
        <v>556</v>
      </c>
      <c r="F171" s="1" t="s">
        <v>557</v>
      </c>
      <c r="G171" s="1" t="s">
        <v>112</v>
      </c>
      <c r="I171" s="1" t="s">
        <v>99</v>
      </c>
      <c r="K171" s="1" t="s">
        <v>558</v>
      </c>
      <c r="M171" s="1" t="s">
        <v>555</v>
      </c>
      <c r="N171" s="1" t="s">
        <v>1346</v>
      </c>
      <c r="O171" s="1" t="s">
        <v>1341</v>
      </c>
      <c r="P171" s="1" t="s">
        <v>1351</v>
      </c>
      <c r="Q171" s="1" t="s">
        <v>1366</v>
      </c>
      <c r="R171" s="1" t="s">
        <v>1367</v>
      </c>
    </row>
    <row r="172" spans="1:18" x14ac:dyDescent="0.45">
      <c r="A172" s="6">
        <f t="shared" si="2"/>
        <v>1182</v>
      </c>
      <c r="B172" s="6">
        <f>COUNTIF(D$1:D172,D172)</f>
        <v>2</v>
      </c>
      <c r="C172" s="1">
        <v>118</v>
      </c>
      <c r="D172" s="1" t="s">
        <v>101</v>
      </c>
      <c r="F172" s="1" t="s">
        <v>102</v>
      </c>
      <c r="G172" s="1" t="s">
        <v>32</v>
      </c>
      <c r="I172" s="1" t="s">
        <v>99</v>
      </c>
      <c r="K172" s="1" t="s">
        <v>559</v>
      </c>
      <c r="M172" s="1" t="s">
        <v>555</v>
      </c>
      <c r="N172" s="1" t="s">
        <v>1346</v>
      </c>
      <c r="O172" s="1" t="s">
        <v>1341</v>
      </c>
      <c r="P172" s="1" t="s">
        <v>1351</v>
      </c>
      <c r="Q172" s="1" t="s">
        <v>1366</v>
      </c>
      <c r="R172" s="1" t="s">
        <v>1367</v>
      </c>
    </row>
    <row r="173" spans="1:18" x14ac:dyDescent="0.45">
      <c r="A173" s="6">
        <f t="shared" si="2"/>
        <v>50661</v>
      </c>
      <c r="B173" s="6">
        <f>COUNTIF(D$1:D173,D173)</f>
        <v>1</v>
      </c>
      <c r="C173" s="1">
        <v>5066</v>
      </c>
      <c r="D173" s="1" t="s">
        <v>560</v>
      </c>
      <c r="F173" s="1" t="s">
        <v>561</v>
      </c>
      <c r="G173" s="1" t="s">
        <v>112</v>
      </c>
      <c r="I173" s="1" t="s">
        <v>94</v>
      </c>
      <c r="K173" s="1" t="s">
        <v>562</v>
      </c>
      <c r="M173" s="1" t="s">
        <v>555</v>
      </c>
      <c r="N173" s="1" t="s">
        <v>1346</v>
      </c>
      <c r="O173" s="1" t="s">
        <v>1341</v>
      </c>
      <c r="P173" s="1" t="s">
        <v>1351</v>
      </c>
      <c r="Q173" s="1" t="s">
        <v>1366</v>
      </c>
      <c r="R173" s="1" t="s">
        <v>1367</v>
      </c>
    </row>
    <row r="174" spans="1:18" x14ac:dyDescent="0.45">
      <c r="A174" s="6">
        <f t="shared" si="2"/>
        <v>1172</v>
      </c>
      <c r="B174" s="6">
        <f>COUNTIF(D$1:D174,D174)</f>
        <v>2</v>
      </c>
      <c r="C174" s="1">
        <v>117</v>
      </c>
      <c r="D174" s="1" t="s">
        <v>118</v>
      </c>
      <c r="F174" s="1" t="s">
        <v>119</v>
      </c>
      <c r="G174" s="1" t="s">
        <v>32</v>
      </c>
      <c r="I174" s="1" t="s">
        <v>99</v>
      </c>
      <c r="K174" s="1" t="s">
        <v>563</v>
      </c>
      <c r="M174" s="1" t="s">
        <v>555</v>
      </c>
      <c r="N174" s="1" t="s">
        <v>1346</v>
      </c>
      <c r="O174" s="1" t="s">
        <v>1341</v>
      </c>
      <c r="P174" s="1" t="s">
        <v>1351</v>
      </c>
      <c r="Q174" s="1" t="s">
        <v>1366</v>
      </c>
      <c r="R174" s="1" t="s">
        <v>1367</v>
      </c>
    </row>
    <row r="175" spans="1:18" x14ac:dyDescent="0.45">
      <c r="A175" s="6">
        <f t="shared" si="2"/>
        <v>2591</v>
      </c>
      <c r="B175" s="6">
        <f>COUNTIF(D$1:D175,D175)</f>
        <v>1</v>
      </c>
      <c r="C175" s="1">
        <v>259</v>
      </c>
      <c r="D175" s="1" t="s">
        <v>564</v>
      </c>
      <c r="F175" s="1" t="s">
        <v>565</v>
      </c>
      <c r="G175" s="1" t="s">
        <v>116</v>
      </c>
      <c r="I175" s="1" t="s">
        <v>99</v>
      </c>
      <c r="K175" s="1" t="s">
        <v>566</v>
      </c>
      <c r="M175" s="1" t="s">
        <v>555</v>
      </c>
      <c r="N175" s="1" t="s">
        <v>1346</v>
      </c>
      <c r="O175" s="1" t="s">
        <v>1341</v>
      </c>
      <c r="P175" s="1" t="s">
        <v>1351</v>
      </c>
      <c r="Q175" s="1" t="s">
        <v>1366</v>
      </c>
      <c r="R175" s="1" t="s">
        <v>1367</v>
      </c>
    </row>
    <row r="176" spans="1:18" x14ac:dyDescent="0.45">
      <c r="A176" s="6">
        <f t="shared" si="2"/>
        <v>50492</v>
      </c>
      <c r="B176" s="6">
        <f>COUNTIF(D$1:D176,D176)</f>
        <v>2</v>
      </c>
      <c r="C176" s="1">
        <v>5049</v>
      </c>
      <c r="D176" s="1" t="s">
        <v>110</v>
      </c>
      <c r="F176" s="1" t="s">
        <v>111</v>
      </c>
      <c r="G176" s="1" t="s">
        <v>112</v>
      </c>
      <c r="I176" s="1" t="s">
        <v>99</v>
      </c>
      <c r="K176" s="1" t="s">
        <v>567</v>
      </c>
      <c r="M176" s="1" t="s">
        <v>555</v>
      </c>
      <c r="N176" s="1" t="s">
        <v>1346</v>
      </c>
      <c r="O176" s="1" t="s">
        <v>1341</v>
      </c>
      <c r="P176" s="1" t="s">
        <v>1351</v>
      </c>
      <c r="Q176" s="1" t="s">
        <v>1366</v>
      </c>
      <c r="R176" s="1" t="s">
        <v>1367</v>
      </c>
    </row>
    <row r="177" spans="1:18" x14ac:dyDescent="0.45">
      <c r="A177" s="6">
        <f t="shared" si="2"/>
        <v>50261</v>
      </c>
      <c r="B177" s="6">
        <f>COUNTIF(D$1:D177,D177)</f>
        <v>1</v>
      </c>
      <c r="C177" s="1">
        <v>5026</v>
      </c>
      <c r="D177" s="1" t="s">
        <v>568</v>
      </c>
      <c r="F177" s="1" t="s">
        <v>569</v>
      </c>
      <c r="G177" s="1" t="s">
        <v>112</v>
      </c>
      <c r="I177" s="1" t="s">
        <v>94</v>
      </c>
      <c r="K177" s="1" t="s">
        <v>570</v>
      </c>
      <c r="M177" s="1" t="s">
        <v>404</v>
      </c>
      <c r="N177" s="1" t="s">
        <v>1346</v>
      </c>
      <c r="O177" s="1" t="s">
        <v>1341</v>
      </c>
      <c r="P177" s="1" t="s">
        <v>1351</v>
      </c>
      <c r="Q177" s="1" t="s">
        <v>1366</v>
      </c>
      <c r="R177" s="1" t="s">
        <v>1367</v>
      </c>
    </row>
    <row r="178" spans="1:18" x14ac:dyDescent="0.45">
      <c r="A178" s="6">
        <f t="shared" si="2"/>
        <v>50691</v>
      </c>
      <c r="B178" s="6">
        <f>COUNTIF(D$1:D178,D178)</f>
        <v>1</v>
      </c>
      <c r="C178" s="1">
        <v>5069</v>
      </c>
      <c r="D178" s="1" t="s">
        <v>147</v>
      </c>
      <c r="F178" s="1" t="s">
        <v>148</v>
      </c>
      <c r="G178" s="1" t="s">
        <v>112</v>
      </c>
      <c r="I178" s="1" t="s">
        <v>94</v>
      </c>
      <c r="K178" s="1" t="s">
        <v>571</v>
      </c>
      <c r="M178" s="1" t="s">
        <v>404</v>
      </c>
      <c r="N178" s="1" t="s">
        <v>1346</v>
      </c>
      <c r="O178" s="1" t="s">
        <v>1341</v>
      </c>
      <c r="P178" s="1" t="s">
        <v>1351</v>
      </c>
      <c r="Q178" s="1" t="s">
        <v>1366</v>
      </c>
      <c r="R178" s="1" t="s">
        <v>1367</v>
      </c>
    </row>
    <row r="179" spans="1:18" x14ac:dyDescent="0.45">
      <c r="A179" s="6">
        <f t="shared" si="2"/>
        <v>2561</v>
      </c>
      <c r="B179" s="6">
        <f>COUNTIF(D$1:D179,D179)</f>
        <v>1</v>
      </c>
      <c r="C179" s="1">
        <v>256</v>
      </c>
      <c r="D179" s="1" t="s">
        <v>572</v>
      </c>
      <c r="F179" s="1" t="s">
        <v>573</v>
      </c>
      <c r="G179" s="1" t="s">
        <v>116</v>
      </c>
      <c r="I179" s="1" t="s">
        <v>139</v>
      </c>
      <c r="K179" s="1" t="s">
        <v>574</v>
      </c>
      <c r="M179" s="1" t="s">
        <v>404</v>
      </c>
      <c r="N179" s="1" t="s">
        <v>1346</v>
      </c>
      <c r="O179" s="1" t="s">
        <v>1341</v>
      </c>
      <c r="P179" s="1" t="s">
        <v>1351</v>
      </c>
      <c r="Q179" s="1" t="s">
        <v>1366</v>
      </c>
      <c r="R179" s="1" t="s">
        <v>1367</v>
      </c>
    </row>
    <row r="180" spans="1:18" x14ac:dyDescent="0.45">
      <c r="A180" s="6">
        <f t="shared" si="2"/>
        <v>2551</v>
      </c>
      <c r="B180" s="6">
        <f>COUNTIF(D$1:D180,D180)</f>
        <v>1</v>
      </c>
      <c r="C180" s="1">
        <v>255</v>
      </c>
      <c r="D180" s="1" t="s">
        <v>575</v>
      </c>
      <c r="F180" s="1" t="s">
        <v>576</v>
      </c>
      <c r="G180" s="1" t="s">
        <v>116</v>
      </c>
      <c r="I180" s="1" t="s">
        <v>139</v>
      </c>
      <c r="K180" s="1" t="s">
        <v>577</v>
      </c>
      <c r="M180" s="1" t="s">
        <v>404</v>
      </c>
      <c r="N180" s="1" t="s">
        <v>1346</v>
      </c>
      <c r="O180" s="1" t="s">
        <v>1341</v>
      </c>
      <c r="P180" s="1" t="s">
        <v>1351</v>
      </c>
      <c r="Q180" s="1" t="s">
        <v>1366</v>
      </c>
      <c r="R180" s="1" t="s">
        <v>1367</v>
      </c>
    </row>
    <row r="181" spans="1:18" x14ac:dyDescent="0.45">
      <c r="A181" s="6">
        <f t="shared" ref="A181:A240" si="3">IFERROR(C181*10+B181,"")</f>
        <v>2642</v>
      </c>
      <c r="B181" s="6">
        <f>COUNTIF(D$1:D181,D181)</f>
        <v>2</v>
      </c>
      <c r="C181" s="1">
        <v>264</v>
      </c>
      <c r="D181" s="1" t="s">
        <v>141</v>
      </c>
      <c r="F181" s="1" t="s">
        <v>142</v>
      </c>
      <c r="G181" s="1" t="s">
        <v>116</v>
      </c>
      <c r="I181" s="1" t="s">
        <v>139</v>
      </c>
      <c r="K181" s="1" t="s">
        <v>578</v>
      </c>
      <c r="M181" s="1" t="s">
        <v>404</v>
      </c>
      <c r="N181" s="1" t="s">
        <v>1346</v>
      </c>
      <c r="O181" s="1" t="s">
        <v>1341</v>
      </c>
      <c r="P181" s="1" t="s">
        <v>1351</v>
      </c>
      <c r="Q181" s="1" t="s">
        <v>1366</v>
      </c>
      <c r="R181" s="1" t="s">
        <v>1367</v>
      </c>
    </row>
    <row r="182" spans="1:18" x14ac:dyDescent="0.45">
      <c r="A182" s="6">
        <f t="shared" si="3"/>
        <v>2631</v>
      </c>
      <c r="B182" s="6">
        <f>COUNTIF(D$1:D182,D182)</f>
        <v>1</v>
      </c>
      <c r="C182" s="1">
        <v>263</v>
      </c>
      <c r="D182" s="1" t="s">
        <v>579</v>
      </c>
      <c r="F182" s="1" t="s">
        <v>580</v>
      </c>
      <c r="G182" s="1" t="s">
        <v>116</v>
      </c>
      <c r="I182" s="1" t="s">
        <v>139</v>
      </c>
      <c r="K182" s="1" t="s">
        <v>581</v>
      </c>
      <c r="M182" s="1" t="s">
        <v>404</v>
      </c>
      <c r="N182" s="1" t="s">
        <v>1346</v>
      </c>
      <c r="O182" s="1" t="s">
        <v>1341</v>
      </c>
      <c r="P182" s="1" t="s">
        <v>1351</v>
      </c>
      <c r="Q182" s="1" t="s">
        <v>1366</v>
      </c>
      <c r="R182" s="1" t="s">
        <v>1367</v>
      </c>
    </row>
    <row r="183" spans="1:18" x14ac:dyDescent="0.45">
      <c r="A183" s="6">
        <f t="shared" si="3"/>
        <v>2581</v>
      </c>
      <c r="B183" s="6">
        <f>COUNTIF(D$1:D183,D183)</f>
        <v>1</v>
      </c>
      <c r="C183" s="1">
        <v>258</v>
      </c>
      <c r="D183" s="1" t="s">
        <v>582</v>
      </c>
      <c r="F183" s="1" t="s">
        <v>583</v>
      </c>
      <c r="G183" s="1" t="s">
        <v>116</v>
      </c>
      <c r="I183" s="1" t="s">
        <v>94</v>
      </c>
      <c r="K183" s="1" t="s">
        <v>584</v>
      </c>
      <c r="M183" s="1" t="s">
        <v>404</v>
      </c>
      <c r="N183" s="1" t="s">
        <v>1346</v>
      </c>
      <c r="O183" s="1" t="s">
        <v>1341</v>
      </c>
      <c r="P183" s="1" t="s">
        <v>1351</v>
      </c>
      <c r="Q183" s="1" t="s">
        <v>1366</v>
      </c>
      <c r="R183" s="1" t="s">
        <v>1367</v>
      </c>
    </row>
    <row r="184" spans="1:18" x14ac:dyDescent="0.45">
      <c r="A184" s="6">
        <f t="shared" si="3"/>
        <v>50421</v>
      </c>
      <c r="B184" s="6">
        <f>COUNTIF(D$1:D184,D184)</f>
        <v>1</v>
      </c>
      <c r="C184" s="1">
        <v>5042</v>
      </c>
      <c r="D184" s="1" t="s">
        <v>585</v>
      </c>
      <c r="F184" s="1" t="s">
        <v>586</v>
      </c>
      <c r="G184" s="1" t="s">
        <v>112</v>
      </c>
      <c r="I184" s="1" t="s">
        <v>139</v>
      </c>
      <c r="K184" s="1" t="s">
        <v>587</v>
      </c>
      <c r="M184" s="1" t="s">
        <v>444</v>
      </c>
      <c r="N184" s="1" t="s">
        <v>1346</v>
      </c>
      <c r="O184" s="1" t="s">
        <v>1341</v>
      </c>
      <c r="P184" s="1" t="s">
        <v>1351</v>
      </c>
      <c r="Q184" s="1" t="s">
        <v>1366</v>
      </c>
      <c r="R184" s="1" t="s">
        <v>1367</v>
      </c>
    </row>
    <row r="185" spans="1:18" x14ac:dyDescent="0.45">
      <c r="A185" s="6">
        <f t="shared" si="3"/>
        <v>2541</v>
      </c>
      <c r="B185" s="6">
        <f>COUNTIF(D$1:D185,D185)</f>
        <v>1</v>
      </c>
      <c r="C185" s="1">
        <v>254</v>
      </c>
      <c r="D185" s="1" t="s">
        <v>588</v>
      </c>
      <c r="F185" s="1" t="s">
        <v>589</v>
      </c>
      <c r="G185" s="1" t="s">
        <v>116</v>
      </c>
      <c r="I185" s="1" t="s">
        <v>139</v>
      </c>
      <c r="K185" s="1" t="s">
        <v>590</v>
      </c>
      <c r="M185" s="1" t="s">
        <v>444</v>
      </c>
      <c r="N185" s="1" t="s">
        <v>1346</v>
      </c>
      <c r="O185" s="1" t="s">
        <v>1341</v>
      </c>
      <c r="P185" s="1" t="s">
        <v>1351</v>
      </c>
      <c r="Q185" s="1" t="s">
        <v>1366</v>
      </c>
      <c r="R185" s="1" t="s">
        <v>1367</v>
      </c>
    </row>
    <row r="186" spans="1:18" x14ac:dyDescent="0.45">
      <c r="A186" s="6">
        <f t="shared" si="3"/>
        <v>5211</v>
      </c>
      <c r="B186" s="6">
        <f>COUNTIF(D$1:D186,D186)</f>
        <v>1</v>
      </c>
      <c r="C186" s="1">
        <v>521</v>
      </c>
      <c r="D186" s="1" t="s">
        <v>591</v>
      </c>
      <c r="F186" s="1" t="s">
        <v>592</v>
      </c>
      <c r="G186" s="1" t="s">
        <v>187</v>
      </c>
      <c r="I186" s="1" t="s">
        <v>122</v>
      </c>
      <c r="K186" s="1" t="s">
        <v>593</v>
      </c>
      <c r="M186" s="1" t="s">
        <v>444</v>
      </c>
      <c r="N186" s="1" t="s">
        <v>1346</v>
      </c>
      <c r="O186" s="1" t="s">
        <v>1341</v>
      </c>
      <c r="P186" s="1" t="s">
        <v>1351</v>
      </c>
      <c r="Q186" s="1" t="s">
        <v>1366</v>
      </c>
      <c r="R186" s="1" t="s">
        <v>1367</v>
      </c>
    </row>
    <row r="187" spans="1:18" x14ac:dyDescent="0.45">
      <c r="A187" s="6">
        <f t="shared" si="3"/>
        <v>50671</v>
      </c>
      <c r="B187" s="6">
        <f>COUNTIF(D$1:D187,D187)</f>
        <v>1</v>
      </c>
      <c r="C187" s="1">
        <v>5067</v>
      </c>
      <c r="D187" s="1" t="s">
        <v>594</v>
      </c>
      <c r="F187" s="1" t="s">
        <v>595</v>
      </c>
      <c r="G187" s="1" t="s">
        <v>112</v>
      </c>
      <c r="I187" s="1" t="s">
        <v>122</v>
      </c>
      <c r="K187" s="1" t="s">
        <v>596</v>
      </c>
      <c r="M187" s="1" t="s">
        <v>444</v>
      </c>
      <c r="N187" s="1" t="s">
        <v>1346</v>
      </c>
      <c r="O187" s="1" t="s">
        <v>1341</v>
      </c>
      <c r="P187" s="1" t="s">
        <v>1351</v>
      </c>
      <c r="Q187" s="1" t="s">
        <v>1366</v>
      </c>
      <c r="R187" s="1" t="s">
        <v>1367</v>
      </c>
    </row>
    <row r="188" spans="1:18" x14ac:dyDescent="0.45">
      <c r="A188" s="6">
        <f t="shared" si="3"/>
        <v>66521</v>
      </c>
      <c r="B188" s="6">
        <f>COUNTIF(D$1:D188,D188)</f>
        <v>1</v>
      </c>
      <c r="C188" s="1">
        <v>6652</v>
      </c>
      <c r="D188" s="1" t="s">
        <v>597</v>
      </c>
      <c r="F188" s="1" t="s">
        <v>598</v>
      </c>
      <c r="G188" s="1" t="s">
        <v>383</v>
      </c>
      <c r="I188" s="1" t="s">
        <v>139</v>
      </c>
      <c r="K188" s="1" t="s">
        <v>599</v>
      </c>
      <c r="M188" s="1" t="s">
        <v>444</v>
      </c>
      <c r="N188" s="1" t="s">
        <v>1346</v>
      </c>
      <c r="O188" s="1" t="s">
        <v>1341</v>
      </c>
      <c r="P188" s="1" t="s">
        <v>1351</v>
      </c>
      <c r="Q188" s="1" t="s">
        <v>1366</v>
      </c>
      <c r="R188" s="1" t="s">
        <v>1367</v>
      </c>
    </row>
    <row r="189" spans="1:18" x14ac:dyDescent="0.45">
      <c r="A189" s="6">
        <f t="shared" si="3"/>
        <v>2572</v>
      </c>
      <c r="B189" s="6">
        <f>COUNTIF(D$1:D189,D189)</f>
        <v>2</v>
      </c>
      <c r="C189" s="1">
        <v>257</v>
      </c>
      <c r="D189" s="1" t="s">
        <v>144</v>
      </c>
      <c r="F189" s="1" t="s">
        <v>145</v>
      </c>
      <c r="G189" s="1" t="s">
        <v>116</v>
      </c>
      <c r="I189" s="1" t="s">
        <v>139</v>
      </c>
      <c r="K189" s="1" t="s">
        <v>600</v>
      </c>
      <c r="M189" s="1" t="s">
        <v>444</v>
      </c>
      <c r="N189" s="1" t="s">
        <v>1346</v>
      </c>
      <c r="O189" s="1" t="s">
        <v>1341</v>
      </c>
      <c r="P189" s="1" t="s">
        <v>1351</v>
      </c>
      <c r="Q189" s="1" t="s">
        <v>1366</v>
      </c>
      <c r="R189" s="1" t="s">
        <v>1367</v>
      </c>
    </row>
    <row r="190" spans="1:18" x14ac:dyDescent="0.45">
      <c r="A190" s="6">
        <f t="shared" si="3"/>
        <v>50271</v>
      </c>
      <c r="B190" s="6">
        <f>COUNTIF(D$1:D190,D190)</f>
        <v>1</v>
      </c>
      <c r="C190" s="1">
        <v>5027</v>
      </c>
      <c r="D190" s="1" t="s">
        <v>601</v>
      </c>
      <c r="F190" s="1" t="s">
        <v>602</v>
      </c>
      <c r="G190" s="1" t="s">
        <v>112</v>
      </c>
      <c r="I190" s="1" t="s">
        <v>122</v>
      </c>
      <c r="K190" s="1" t="s">
        <v>603</v>
      </c>
      <c r="M190" s="1" t="s">
        <v>444</v>
      </c>
      <c r="N190" s="1" t="s">
        <v>1346</v>
      </c>
      <c r="O190" s="1" t="s">
        <v>1341</v>
      </c>
      <c r="P190" s="1" t="s">
        <v>1351</v>
      </c>
      <c r="Q190" s="1" t="s">
        <v>1366</v>
      </c>
      <c r="R190" s="1" t="s">
        <v>1367</v>
      </c>
    </row>
    <row r="191" spans="1:18" x14ac:dyDescent="0.45">
      <c r="A191" s="6">
        <f t="shared" si="3"/>
        <v>2501</v>
      </c>
      <c r="B191" s="6">
        <f>COUNTIF(D$1:D191,D191)</f>
        <v>1</v>
      </c>
      <c r="C191" s="1">
        <v>250</v>
      </c>
      <c r="D191" s="1" t="s">
        <v>604</v>
      </c>
      <c r="F191" s="1" t="s">
        <v>605</v>
      </c>
      <c r="G191" s="1" t="s">
        <v>116</v>
      </c>
      <c r="I191" s="1" t="s">
        <v>122</v>
      </c>
      <c r="K191" s="1" t="s">
        <v>606</v>
      </c>
      <c r="M191" s="1" t="s">
        <v>444</v>
      </c>
      <c r="N191" s="1" t="s">
        <v>1346</v>
      </c>
      <c r="O191" s="1" t="s">
        <v>1341</v>
      </c>
      <c r="P191" s="1" t="s">
        <v>1351</v>
      </c>
      <c r="Q191" s="1" t="s">
        <v>1366</v>
      </c>
      <c r="R191" s="1" t="s">
        <v>1367</v>
      </c>
    </row>
    <row r="192" spans="1:18" x14ac:dyDescent="0.45">
      <c r="A192" s="6">
        <f t="shared" si="3"/>
        <v>2521</v>
      </c>
      <c r="B192" s="6">
        <f>COUNTIF(D$1:D192,D192)</f>
        <v>1</v>
      </c>
      <c r="C192" s="1">
        <v>252</v>
      </c>
      <c r="D192" s="1" t="s">
        <v>607</v>
      </c>
      <c r="F192" s="1" t="s">
        <v>608</v>
      </c>
      <c r="G192" s="1" t="s">
        <v>116</v>
      </c>
      <c r="I192" s="1" t="s">
        <v>122</v>
      </c>
      <c r="K192" s="1" t="s">
        <v>609</v>
      </c>
      <c r="M192" s="1" t="s">
        <v>444</v>
      </c>
      <c r="N192" s="1" t="s">
        <v>1346</v>
      </c>
      <c r="O192" s="1" t="s">
        <v>1341</v>
      </c>
      <c r="P192" s="1" t="s">
        <v>1351</v>
      </c>
      <c r="Q192" s="1" t="s">
        <v>1366</v>
      </c>
      <c r="R192" s="1" t="s">
        <v>1367</v>
      </c>
    </row>
    <row r="193" spans="1:18" x14ac:dyDescent="0.45">
      <c r="A193" s="6">
        <f t="shared" si="3"/>
        <v>66531</v>
      </c>
      <c r="B193" s="6">
        <f>COUNTIF(D$1:D193,D193)</f>
        <v>1</v>
      </c>
      <c r="C193" s="1">
        <v>6653</v>
      </c>
      <c r="D193" s="1" t="s">
        <v>610</v>
      </c>
      <c r="F193" s="1" t="s">
        <v>611</v>
      </c>
      <c r="G193" s="1" t="s">
        <v>383</v>
      </c>
      <c r="I193" s="1" t="s">
        <v>122</v>
      </c>
      <c r="K193" s="1" t="s">
        <v>612</v>
      </c>
      <c r="M193" s="1" t="s">
        <v>444</v>
      </c>
      <c r="N193" s="1" t="s">
        <v>1346</v>
      </c>
      <c r="O193" s="1" t="s">
        <v>1341</v>
      </c>
      <c r="P193" s="1" t="s">
        <v>1351</v>
      </c>
      <c r="Q193" s="1" t="s">
        <v>1366</v>
      </c>
      <c r="R193" s="1" t="s">
        <v>1367</v>
      </c>
    </row>
    <row r="194" spans="1:18" x14ac:dyDescent="0.45">
      <c r="A194" s="6">
        <f t="shared" si="3"/>
        <v>50411</v>
      </c>
      <c r="B194" s="6">
        <f>COUNTIF(D$1:D194,D194)</f>
        <v>1</v>
      </c>
      <c r="C194" s="1">
        <v>5041</v>
      </c>
      <c r="D194" s="1" t="s">
        <v>613</v>
      </c>
      <c r="F194" s="1" t="s">
        <v>614</v>
      </c>
      <c r="G194" s="1" t="s">
        <v>112</v>
      </c>
      <c r="I194" s="1" t="s">
        <v>122</v>
      </c>
      <c r="K194" s="1" t="s">
        <v>615</v>
      </c>
      <c r="M194" s="1" t="s">
        <v>444</v>
      </c>
      <c r="N194" s="1" t="s">
        <v>1346</v>
      </c>
      <c r="O194" s="1" t="s">
        <v>1341</v>
      </c>
      <c r="P194" s="1" t="s">
        <v>1351</v>
      </c>
      <c r="Q194" s="1" t="s">
        <v>1366</v>
      </c>
      <c r="R194" s="1" t="s">
        <v>1367</v>
      </c>
    </row>
    <row r="195" spans="1:18" x14ac:dyDescent="0.45">
      <c r="A195" s="6">
        <f t="shared" si="3"/>
        <v>1152</v>
      </c>
      <c r="B195" s="6">
        <f>COUNTIF(D$1:D195,D195)</f>
        <v>2</v>
      </c>
      <c r="C195" s="1">
        <v>115</v>
      </c>
      <c r="D195" s="1" t="s">
        <v>34</v>
      </c>
      <c r="F195" s="1" t="s">
        <v>131</v>
      </c>
      <c r="G195" s="1" t="s">
        <v>32</v>
      </c>
      <c r="I195" s="1" t="s">
        <v>122</v>
      </c>
      <c r="K195" s="1" t="s">
        <v>616</v>
      </c>
      <c r="M195" s="1" t="s">
        <v>444</v>
      </c>
      <c r="N195" s="1" t="s">
        <v>1346</v>
      </c>
      <c r="O195" s="1" t="s">
        <v>1341</v>
      </c>
      <c r="P195" s="1" t="s">
        <v>1351</v>
      </c>
      <c r="Q195" s="1" t="s">
        <v>1366</v>
      </c>
      <c r="R195" s="1" t="s">
        <v>1367</v>
      </c>
    </row>
    <row r="196" spans="1:18" x14ac:dyDescent="0.45">
      <c r="A196" s="6">
        <f t="shared" si="3"/>
        <v>2531</v>
      </c>
      <c r="B196" s="6">
        <f>COUNTIF(D$1:D196,D196)</f>
        <v>1</v>
      </c>
      <c r="C196" s="1">
        <v>253</v>
      </c>
      <c r="D196" s="1" t="s">
        <v>617</v>
      </c>
      <c r="F196" s="1" t="s">
        <v>618</v>
      </c>
      <c r="G196" s="1" t="s">
        <v>116</v>
      </c>
      <c r="I196" s="1" t="s">
        <v>122</v>
      </c>
      <c r="K196" s="1" t="s">
        <v>403</v>
      </c>
      <c r="M196" s="1" t="s">
        <v>444</v>
      </c>
      <c r="N196" s="1" t="s">
        <v>1346</v>
      </c>
      <c r="O196" s="1" t="s">
        <v>1341</v>
      </c>
      <c r="P196" s="1" t="s">
        <v>1351</v>
      </c>
      <c r="Q196" s="1" t="s">
        <v>1366</v>
      </c>
      <c r="R196" s="1" t="s">
        <v>1367</v>
      </c>
    </row>
    <row r="197" spans="1:18" x14ac:dyDescent="0.45">
      <c r="A197" s="6">
        <f t="shared" si="3"/>
        <v>2511</v>
      </c>
      <c r="B197" s="6">
        <f>COUNTIF(D$1:D197,D197)</f>
        <v>1</v>
      </c>
      <c r="C197" s="1">
        <v>251</v>
      </c>
      <c r="D197" s="1" t="s">
        <v>619</v>
      </c>
      <c r="F197" s="1" t="s">
        <v>620</v>
      </c>
      <c r="G197" s="1" t="s">
        <v>116</v>
      </c>
      <c r="I197" s="1" t="s">
        <v>122</v>
      </c>
      <c r="K197" s="1" t="s">
        <v>621</v>
      </c>
      <c r="M197" s="1" t="s">
        <v>444</v>
      </c>
      <c r="N197" s="1" t="s">
        <v>1346</v>
      </c>
      <c r="O197" s="1" t="s">
        <v>1341</v>
      </c>
      <c r="P197" s="1" t="s">
        <v>1351</v>
      </c>
      <c r="Q197" s="1" t="s">
        <v>1366</v>
      </c>
      <c r="R197" s="1" t="s">
        <v>1367</v>
      </c>
    </row>
    <row r="198" spans="1:18" x14ac:dyDescent="0.45">
      <c r="A198" s="6">
        <f t="shared" si="3"/>
        <v>10251</v>
      </c>
      <c r="B198" s="6">
        <f>COUNTIF(D$1:D198,D198)</f>
        <v>1</v>
      </c>
      <c r="C198" s="1">
        <v>1025</v>
      </c>
      <c r="D198" s="1" t="s">
        <v>622</v>
      </c>
      <c r="F198" s="1" t="s">
        <v>623</v>
      </c>
      <c r="G198" s="1" t="s">
        <v>268</v>
      </c>
      <c r="I198" s="1" t="s">
        <v>230</v>
      </c>
      <c r="K198" s="1" t="s">
        <v>624</v>
      </c>
      <c r="M198" s="1" t="s">
        <v>625</v>
      </c>
      <c r="N198" s="1" t="s">
        <v>1352</v>
      </c>
      <c r="O198" s="1" t="s">
        <v>1341</v>
      </c>
      <c r="P198" s="1" t="s">
        <v>1351</v>
      </c>
      <c r="Q198" s="1" t="s">
        <v>1366</v>
      </c>
      <c r="R198" s="1" t="s">
        <v>1367</v>
      </c>
    </row>
    <row r="199" spans="1:18" x14ac:dyDescent="0.45">
      <c r="A199" s="6">
        <f t="shared" si="3"/>
        <v>11601</v>
      </c>
      <c r="B199" s="6">
        <f>COUNTIF(D$1:D199,D199)</f>
        <v>1</v>
      </c>
      <c r="C199" s="1">
        <v>1160</v>
      </c>
      <c r="D199" s="1" t="s">
        <v>626</v>
      </c>
      <c r="F199" s="1" t="s">
        <v>627</v>
      </c>
      <c r="G199" s="1" t="s">
        <v>628</v>
      </c>
      <c r="I199" s="1" t="s">
        <v>230</v>
      </c>
      <c r="K199" s="1" t="s">
        <v>629</v>
      </c>
      <c r="M199" s="1" t="s">
        <v>625</v>
      </c>
      <c r="N199" s="1" t="s">
        <v>1352</v>
      </c>
      <c r="O199" s="1" t="s">
        <v>1341</v>
      </c>
      <c r="P199" s="1" t="s">
        <v>1351</v>
      </c>
      <c r="Q199" s="1" t="s">
        <v>1366</v>
      </c>
      <c r="R199" s="1" t="s">
        <v>1367</v>
      </c>
    </row>
    <row r="200" spans="1:18" x14ac:dyDescent="0.45">
      <c r="A200" s="6">
        <f t="shared" si="3"/>
        <v>12631</v>
      </c>
      <c r="B200" s="6">
        <f>COUNTIF(D$1:D200,D200)</f>
        <v>1</v>
      </c>
      <c r="C200" s="1">
        <v>1263</v>
      </c>
      <c r="D200" s="1" t="s">
        <v>630</v>
      </c>
      <c r="F200" s="1" t="s">
        <v>631</v>
      </c>
      <c r="G200" s="1" t="s">
        <v>248</v>
      </c>
      <c r="I200" s="1" t="s">
        <v>230</v>
      </c>
      <c r="K200" s="1" t="s">
        <v>477</v>
      </c>
      <c r="M200" s="1" t="s">
        <v>625</v>
      </c>
      <c r="N200" s="1" t="s">
        <v>1352</v>
      </c>
      <c r="O200" s="1" t="s">
        <v>1341</v>
      </c>
      <c r="P200" s="1" t="s">
        <v>1351</v>
      </c>
      <c r="Q200" s="1" t="s">
        <v>1366</v>
      </c>
      <c r="R200" s="1" t="s">
        <v>1367</v>
      </c>
    </row>
    <row r="201" spans="1:18" x14ac:dyDescent="0.45">
      <c r="A201" s="6">
        <f t="shared" si="3"/>
        <v>10231</v>
      </c>
      <c r="B201" s="6">
        <f>COUNTIF(D$1:D201,D201)</f>
        <v>1</v>
      </c>
      <c r="C201" s="1">
        <v>1023</v>
      </c>
      <c r="D201" s="1" t="s">
        <v>632</v>
      </c>
      <c r="F201" s="1" t="s">
        <v>633</v>
      </c>
      <c r="G201" s="1" t="s">
        <v>268</v>
      </c>
      <c r="I201" s="1" t="s">
        <v>230</v>
      </c>
      <c r="K201" s="1" t="s">
        <v>634</v>
      </c>
      <c r="M201" s="1" t="s">
        <v>625</v>
      </c>
      <c r="N201" s="1" t="s">
        <v>1352</v>
      </c>
      <c r="O201" s="1" t="s">
        <v>1341</v>
      </c>
      <c r="P201" s="1" t="s">
        <v>1351</v>
      </c>
      <c r="Q201" s="1" t="s">
        <v>1366</v>
      </c>
      <c r="R201" s="1" t="s">
        <v>1367</v>
      </c>
    </row>
    <row r="202" spans="1:18" x14ac:dyDescent="0.45">
      <c r="A202" s="6">
        <f t="shared" si="3"/>
        <v>12581</v>
      </c>
      <c r="B202" s="6">
        <f>COUNTIF(D$1:D202,D202)</f>
        <v>1</v>
      </c>
      <c r="C202" s="1">
        <v>1258</v>
      </c>
      <c r="D202" s="1" t="s">
        <v>635</v>
      </c>
      <c r="F202" s="1" t="s">
        <v>636</v>
      </c>
      <c r="G202" s="1" t="s">
        <v>248</v>
      </c>
      <c r="I202" s="1" t="s">
        <v>230</v>
      </c>
      <c r="K202" s="1" t="s">
        <v>637</v>
      </c>
      <c r="M202" s="1" t="s">
        <v>625</v>
      </c>
      <c r="N202" s="1" t="s">
        <v>1352</v>
      </c>
      <c r="O202" s="1" t="s">
        <v>1341</v>
      </c>
      <c r="P202" s="1" t="s">
        <v>1351</v>
      </c>
      <c r="Q202" s="1" t="s">
        <v>1366</v>
      </c>
      <c r="R202" s="1" t="s">
        <v>1367</v>
      </c>
    </row>
    <row r="203" spans="1:18" x14ac:dyDescent="0.45">
      <c r="A203" s="6">
        <f t="shared" si="3"/>
        <v>21681</v>
      </c>
      <c r="B203" s="6">
        <f>COUNTIF(D$1:D203,D203)</f>
        <v>1</v>
      </c>
      <c r="C203" s="1">
        <v>2168</v>
      </c>
      <c r="D203" s="1" t="s">
        <v>638</v>
      </c>
      <c r="F203" s="1" t="s">
        <v>639</v>
      </c>
      <c r="G203" s="1" t="s">
        <v>640</v>
      </c>
      <c r="I203" s="1" t="s">
        <v>230</v>
      </c>
      <c r="K203" s="1" t="s">
        <v>641</v>
      </c>
      <c r="M203" s="1" t="s">
        <v>625</v>
      </c>
      <c r="N203" s="1" t="s">
        <v>1352</v>
      </c>
      <c r="O203" s="1" t="s">
        <v>1341</v>
      </c>
      <c r="P203" s="1" t="s">
        <v>1351</v>
      </c>
      <c r="Q203" s="1" t="s">
        <v>1366</v>
      </c>
      <c r="R203" s="1" t="s">
        <v>1367</v>
      </c>
    </row>
    <row r="204" spans="1:18" x14ac:dyDescent="0.45">
      <c r="A204" s="6">
        <f t="shared" si="3"/>
        <v>25111</v>
      </c>
      <c r="B204" s="6">
        <f>COUNTIF(D$1:D204,D204)</f>
        <v>1</v>
      </c>
      <c r="C204" s="1">
        <v>2511</v>
      </c>
      <c r="D204" s="1" t="s">
        <v>642</v>
      </c>
      <c r="F204" s="1" t="s">
        <v>643</v>
      </c>
      <c r="G204" s="1" t="s">
        <v>229</v>
      </c>
      <c r="I204" s="1" t="s">
        <v>230</v>
      </c>
      <c r="K204" s="1" t="s">
        <v>644</v>
      </c>
      <c r="M204" s="1" t="s">
        <v>645</v>
      </c>
      <c r="N204" s="1" t="s">
        <v>1352</v>
      </c>
      <c r="O204" s="1" t="s">
        <v>1341</v>
      </c>
      <c r="P204" s="1" t="s">
        <v>1351</v>
      </c>
      <c r="Q204" s="1" t="s">
        <v>1366</v>
      </c>
      <c r="R204" s="1" t="s">
        <v>1367</v>
      </c>
    </row>
    <row r="205" spans="1:18" x14ac:dyDescent="0.45">
      <c r="A205" s="6">
        <f t="shared" si="3"/>
        <v>12601</v>
      </c>
      <c r="B205" s="6">
        <f>COUNTIF(D$1:D205,D205)</f>
        <v>1</v>
      </c>
      <c r="C205" s="1">
        <v>1260</v>
      </c>
      <c r="D205" s="1" t="s">
        <v>646</v>
      </c>
      <c r="F205" s="1" t="s">
        <v>647</v>
      </c>
      <c r="G205" s="1" t="s">
        <v>248</v>
      </c>
      <c r="I205" s="1" t="s">
        <v>230</v>
      </c>
      <c r="K205" s="1" t="s">
        <v>648</v>
      </c>
      <c r="M205" s="1" t="s">
        <v>645</v>
      </c>
      <c r="N205" s="1" t="s">
        <v>1352</v>
      </c>
      <c r="O205" s="1" t="s">
        <v>1341</v>
      </c>
      <c r="P205" s="1" t="s">
        <v>1351</v>
      </c>
      <c r="Q205" s="1" t="s">
        <v>1366</v>
      </c>
      <c r="R205" s="1" t="s">
        <v>1367</v>
      </c>
    </row>
    <row r="206" spans="1:18" x14ac:dyDescent="0.45">
      <c r="A206" s="6">
        <f t="shared" si="3"/>
        <v>11661</v>
      </c>
      <c r="B206" s="6">
        <f>COUNTIF(D$1:D206,D206)</f>
        <v>1</v>
      </c>
      <c r="C206" s="1">
        <v>1166</v>
      </c>
      <c r="D206" s="1" t="s">
        <v>649</v>
      </c>
      <c r="F206" s="1" t="s">
        <v>650</v>
      </c>
      <c r="G206" s="1" t="s">
        <v>628</v>
      </c>
      <c r="I206" s="1" t="s">
        <v>230</v>
      </c>
      <c r="K206" s="1" t="s">
        <v>651</v>
      </c>
      <c r="M206" s="1" t="s">
        <v>645</v>
      </c>
      <c r="N206" s="1" t="s">
        <v>1352</v>
      </c>
      <c r="O206" s="1" t="s">
        <v>1341</v>
      </c>
      <c r="P206" s="1" t="s">
        <v>1351</v>
      </c>
      <c r="Q206" s="1" t="s">
        <v>1366</v>
      </c>
      <c r="R206" s="1" t="s">
        <v>1367</v>
      </c>
    </row>
    <row r="207" spans="1:18" x14ac:dyDescent="0.45">
      <c r="A207" s="6">
        <f t="shared" si="3"/>
        <v>10601</v>
      </c>
      <c r="B207" s="6">
        <f>COUNTIF(D$1:D207,D207)</f>
        <v>1</v>
      </c>
      <c r="C207" s="1">
        <v>1060</v>
      </c>
      <c r="D207" s="1" t="s">
        <v>652</v>
      </c>
      <c r="F207" s="1" t="s">
        <v>653</v>
      </c>
      <c r="G207" s="1" t="s">
        <v>43</v>
      </c>
      <c r="I207" s="1" t="s">
        <v>230</v>
      </c>
      <c r="K207" s="1" t="s">
        <v>624</v>
      </c>
      <c r="M207" s="1" t="s">
        <v>645</v>
      </c>
      <c r="N207" s="1" t="s">
        <v>1352</v>
      </c>
      <c r="O207" s="1" t="s">
        <v>1341</v>
      </c>
      <c r="P207" s="1" t="s">
        <v>1351</v>
      </c>
      <c r="Q207" s="1" t="s">
        <v>1366</v>
      </c>
      <c r="R207" s="1" t="s">
        <v>1367</v>
      </c>
    </row>
    <row r="208" spans="1:18" x14ac:dyDescent="0.45">
      <c r="A208" s="6">
        <f t="shared" si="3"/>
        <v>11621</v>
      </c>
      <c r="B208" s="6">
        <f>COUNTIF(D$1:D208,D208)</f>
        <v>1</v>
      </c>
      <c r="C208" s="1">
        <v>1162</v>
      </c>
      <c r="D208" s="1" t="s">
        <v>654</v>
      </c>
      <c r="F208" s="1" t="s">
        <v>655</v>
      </c>
      <c r="G208" s="1" t="s">
        <v>628</v>
      </c>
      <c r="I208" s="1" t="s">
        <v>230</v>
      </c>
      <c r="K208" s="1" t="s">
        <v>656</v>
      </c>
      <c r="M208" s="1" t="s">
        <v>645</v>
      </c>
      <c r="N208" s="1" t="s">
        <v>1352</v>
      </c>
      <c r="O208" s="1" t="s">
        <v>1341</v>
      </c>
      <c r="P208" s="1" t="s">
        <v>1351</v>
      </c>
      <c r="Q208" s="1" t="s">
        <v>1366</v>
      </c>
      <c r="R208" s="1" t="s">
        <v>1367</v>
      </c>
    </row>
    <row r="209" spans="1:18" x14ac:dyDescent="0.45">
      <c r="A209" s="6">
        <f t="shared" si="3"/>
        <v>11631</v>
      </c>
      <c r="B209" s="6">
        <f>COUNTIF(D$1:D209,D209)</f>
        <v>1</v>
      </c>
      <c r="C209" s="1">
        <v>1163</v>
      </c>
      <c r="D209" s="1" t="s">
        <v>657</v>
      </c>
      <c r="F209" s="1" t="s">
        <v>658</v>
      </c>
      <c r="G209" s="1" t="s">
        <v>628</v>
      </c>
      <c r="I209" s="1" t="s">
        <v>230</v>
      </c>
      <c r="K209" s="1" t="s">
        <v>659</v>
      </c>
      <c r="M209" s="1" t="s">
        <v>645</v>
      </c>
      <c r="N209" s="1" t="s">
        <v>1352</v>
      </c>
      <c r="O209" s="1" t="s">
        <v>1341</v>
      </c>
      <c r="P209" s="1" t="s">
        <v>1351</v>
      </c>
      <c r="Q209" s="1" t="s">
        <v>1366</v>
      </c>
      <c r="R209" s="1" t="s">
        <v>1367</v>
      </c>
    </row>
    <row r="210" spans="1:18" x14ac:dyDescent="0.45">
      <c r="A210" s="6">
        <f t="shared" si="3"/>
        <v>10221</v>
      </c>
      <c r="B210" s="6">
        <f>COUNTIF(D$1:D210,D210)</f>
        <v>1</v>
      </c>
      <c r="C210" s="1">
        <v>1022</v>
      </c>
      <c r="D210" s="1" t="s">
        <v>660</v>
      </c>
      <c r="F210" s="1" t="s">
        <v>661</v>
      </c>
      <c r="G210" s="1" t="s">
        <v>268</v>
      </c>
      <c r="I210" s="1" t="s">
        <v>230</v>
      </c>
      <c r="K210" s="1" t="s">
        <v>593</v>
      </c>
      <c r="M210" s="1" t="s">
        <v>645</v>
      </c>
      <c r="N210" s="1" t="s">
        <v>1352</v>
      </c>
      <c r="O210" s="1" t="s">
        <v>1341</v>
      </c>
      <c r="P210" s="1" t="s">
        <v>1351</v>
      </c>
      <c r="Q210" s="1" t="s">
        <v>1366</v>
      </c>
      <c r="R210" s="1" t="s">
        <v>1367</v>
      </c>
    </row>
    <row r="211" spans="1:18" x14ac:dyDescent="0.45">
      <c r="A211" s="6">
        <f t="shared" si="3"/>
        <v>1611</v>
      </c>
      <c r="B211" s="6">
        <f>COUNTIF(D$1:D211,D211)</f>
        <v>1</v>
      </c>
      <c r="C211" s="1">
        <v>161</v>
      </c>
      <c r="D211" s="1" t="s">
        <v>662</v>
      </c>
      <c r="F211" s="1" t="s">
        <v>663</v>
      </c>
      <c r="G211" s="1" t="s">
        <v>32</v>
      </c>
      <c r="I211" s="1" t="s">
        <v>230</v>
      </c>
      <c r="K211" s="1" t="s">
        <v>664</v>
      </c>
      <c r="M211" s="1" t="s">
        <v>540</v>
      </c>
      <c r="N211" s="1" t="s">
        <v>1352</v>
      </c>
      <c r="O211" s="1" t="s">
        <v>1341</v>
      </c>
      <c r="P211" s="1" t="s">
        <v>1351</v>
      </c>
      <c r="Q211" s="1" t="s">
        <v>1366</v>
      </c>
      <c r="R211" s="1" t="s">
        <v>1367</v>
      </c>
    </row>
    <row r="212" spans="1:18" x14ac:dyDescent="0.45">
      <c r="A212" s="6">
        <f t="shared" si="3"/>
        <v>25121</v>
      </c>
      <c r="B212" s="6">
        <f>COUNTIF(D$1:D212,D212)</f>
        <v>1</v>
      </c>
      <c r="C212" s="1">
        <v>2512</v>
      </c>
      <c r="D212" s="1" t="s">
        <v>665</v>
      </c>
      <c r="F212" s="1" t="s">
        <v>666</v>
      </c>
      <c r="G212" s="1" t="s">
        <v>229</v>
      </c>
      <c r="I212" s="1" t="s">
        <v>230</v>
      </c>
      <c r="K212" s="1" t="s">
        <v>667</v>
      </c>
      <c r="M212" s="1" t="s">
        <v>540</v>
      </c>
      <c r="N212" s="1" t="s">
        <v>1352</v>
      </c>
      <c r="O212" s="1" t="s">
        <v>1341</v>
      </c>
      <c r="P212" s="1" t="s">
        <v>1351</v>
      </c>
      <c r="Q212" s="1" t="s">
        <v>1366</v>
      </c>
      <c r="R212" s="1" t="s">
        <v>1367</v>
      </c>
    </row>
    <row r="213" spans="1:18" x14ac:dyDescent="0.45">
      <c r="A213" s="6">
        <f t="shared" si="3"/>
        <v>21031</v>
      </c>
      <c r="B213" s="6">
        <f>COUNTIF(D$1:D213,D213)</f>
        <v>1</v>
      </c>
      <c r="C213" s="1">
        <v>2103</v>
      </c>
      <c r="D213" s="1" t="s">
        <v>668</v>
      </c>
      <c r="F213" s="1" t="s">
        <v>669</v>
      </c>
      <c r="G213" s="1" t="s">
        <v>244</v>
      </c>
      <c r="I213" s="1" t="s">
        <v>230</v>
      </c>
      <c r="K213" s="1" t="s">
        <v>670</v>
      </c>
      <c r="M213" s="1" t="s">
        <v>540</v>
      </c>
      <c r="N213" s="1" t="s">
        <v>1352</v>
      </c>
      <c r="O213" s="1" t="s">
        <v>1341</v>
      </c>
      <c r="P213" s="1" t="s">
        <v>1351</v>
      </c>
      <c r="Q213" s="1" t="s">
        <v>1366</v>
      </c>
      <c r="R213" s="1" t="s">
        <v>1367</v>
      </c>
    </row>
    <row r="214" spans="1:18" x14ac:dyDescent="0.45">
      <c r="A214" s="6">
        <f t="shared" si="3"/>
        <v>24081</v>
      </c>
      <c r="B214" s="6">
        <f>COUNTIF(D$1:D214,D214)</f>
        <v>1</v>
      </c>
      <c r="C214" s="1">
        <v>2408</v>
      </c>
      <c r="D214" s="1" t="s">
        <v>671</v>
      </c>
      <c r="F214" s="1" t="s">
        <v>672</v>
      </c>
      <c r="G214" s="1" t="s">
        <v>673</v>
      </c>
      <c r="I214" s="1" t="s">
        <v>230</v>
      </c>
      <c r="K214" s="1" t="s">
        <v>674</v>
      </c>
      <c r="M214" s="1" t="s">
        <v>540</v>
      </c>
      <c r="N214" s="1" t="s">
        <v>1352</v>
      </c>
      <c r="O214" s="1" t="s">
        <v>1341</v>
      </c>
      <c r="P214" s="1" t="s">
        <v>1351</v>
      </c>
      <c r="Q214" s="1" t="s">
        <v>1366</v>
      </c>
      <c r="R214" s="1" t="s">
        <v>1367</v>
      </c>
    </row>
    <row r="215" spans="1:18" x14ac:dyDescent="0.45">
      <c r="A215" s="6">
        <f t="shared" si="3"/>
        <v>21021</v>
      </c>
      <c r="B215" s="6">
        <f>COUNTIF(D$1:D215,D215)</f>
        <v>1</v>
      </c>
      <c r="C215" s="1">
        <v>2102</v>
      </c>
      <c r="D215" s="1" t="s">
        <v>675</v>
      </c>
      <c r="F215" s="1" t="s">
        <v>676</v>
      </c>
      <c r="G215" s="1" t="s">
        <v>244</v>
      </c>
      <c r="I215" s="1" t="s">
        <v>230</v>
      </c>
      <c r="K215" s="1" t="s">
        <v>677</v>
      </c>
      <c r="M215" s="1" t="s">
        <v>540</v>
      </c>
      <c r="N215" s="1" t="s">
        <v>1352</v>
      </c>
      <c r="O215" s="1" t="s">
        <v>1341</v>
      </c>
      <c r="P215" s="1" t="s">
        <v>1351</v>
      </c>
      <c r="Q215" s="1" t="s">
        <v>1366</v>
      </c>
      <c r="R215" s="1" t="s">
        <v>1367</v>
      </c>
    </row>
    <row r="216" spans="1:18" x14ac:dyDescent="0.45">
      <c r="A216" s="6">
        <f t="shared" si="3"/>
        <v>10211</v>
      </c>
      <c r="B216" s="6">
        <f>COUNTIF(D$1:D216,D216)</f>
        <v>1</v>
      </c>
      <c r="C216" s="1">
        <v>1021</v>
      </c>
      <c r="D216" s="1" t="s">
        <v>678</v>
      </c>
      <c r="F216" s="1" t="s">
        <v>679</v>
      </c>
      <c r="G216" s="1" t="s">
        <v>268</v>
      </c>
      <c r="I216" s="1" t="s">
        <v>230</v>
      </c>
      <c r="K216" s="1" t="s">
        <v>379</v>
      </c>
      <c r="M216" s="1" t="s">
        <v>540</v>
      </c>
      <c r="N216" s="1" t="s">
        <v>1352</v>
      </c>
      <c r="O216" s="1" t="s">
        <v>1341</v>
      </c>
      <c r="P216" s="1" t="s">
        <v>1351</v>
      </c>
      <c r="Q216" s="1" t="s">
        <v>1366</v>
      </c>
      <c r="R216" s="1" t="s">
        <v>1367</v>
      </c>
    </row>
    <row r="217" spans="1:18" x14ac:dyDescent="0.45">
      <c r="A217" s="6">
        <f t="shared" si="3"/>
        <v>10151</v>
      </c>
      <c r="B217" s="6">
        <f>COUNTIF(D$1:D217,D217)</f>
        <v>1</v>
      </c>
      <c r="C217" s="1">
        <v>1015</v>
      </c>
      <c r="D217" s="1" t="s">
        <v>680</v>
      </c>
      <c r="F217" s="1" t="s">
        <v>681</v>
      </c>
      <c r="G217" s="1" t="s">
        <v>268</v>
      </c>
      <c r="I217" s="1" t="s">
        <v>225</v>
      </c>
      <c r="K217" s="1" t="s">
        <v>682</v>
      </c>
      <c r="M217" s="1" t="s">
        <v>540</v>
      </c>
      <c r="N217" s="1" t="s">
        <v>1352</v>
      </c>
      <c r="O217" s="1" t="s">
        <v>1341</v>
      </c>
      <c r="P217" s="1" t="s">
        <v>1351</v>
      </c>
      <c r="Q217" s="1" t="s">
        <v>1366</v>
      </c>
      <c r="R217" s="1" t="s">
        <v>1367</v>
      </c>
    </row>
    <row r="218" spans="1:18" x14ac:dyDescent="0.45">
      <c r="A218" s="6">
        <f t="shared" si="3"/>
        <v>26221</v>
      </c>
      <c r="B218" s="6">
        <f>COUNTIF(D$1:D218,D218)</f>
        <v>1</v>
      </c>
      <c r="C218" s="1">
        <v>2622</v>
      </c>
      <c r="D218" s="1" t="s">
        <v>683</v>
      </c>
      <c r="F218" s="1" t="s">
        <v>684</v>
      </c>
      <c r="G218" s="1" t="s">
        <v>685</v>
      </c>
      <c r="I218" s="1" t="s">
        <v>225</v>
      </c>
      <c r="K218" s="1" t="s">
        <v>686</v>
      </c>
      <c r="M218" s="1" t="s">
        <v>404</v>
      </c>
      <c r="N218" s="1" t="s">
        <v>1352</v>
      </c>
      <c r="O218" s="1" t="s">
        <v>1341</v>
      </c>
      <c r="P218" s="1" t="s">
        <v>1351</v>
      </c>
      <c r="Q218" s="1" t="s">
        <v>1366</v>
      </c>
      <c r="R218" s="1" t="s">
        <v>1367</v>
      </c>
    </row>
    <row r="219" spans="1:18" x14ac:dyDescent="0.45">
      <c r="A219" s="6">
        <f t="shared" si="3"/>
        <v>10121</v>
      </c>
      <c r="B219" s="6">
        <f>COUNTIF(D$1:D219,D219)</f>
        <v>1</v>
      </c>
      <c r="C219" s="1">
        <v>1012</v>
      </c>
      <c r="D219" s="1" t="s">
        <v>687</v>
      </c>
      <c r="F219" s="1" t="s">
        <v>688</v>
      </c>
      <c r="G219" s="1" t="s">
        <v>268</v>
      </c>
      <c r="I219" s="1" t="s">
        <v>225</v>
      </c>
      <c r="K219" s="1" t="s">
        <v>689</v>
      </c>
      <c r="M219" s="1" t="s">
        <v>404</v>
      </c>
      <c r="N219" s="1" t="s">
        <v>1352</v>
      </c>
      <c r="O219" s="1" t="s">
        <v>1341</v>
      </c>
      <c r="P219" s="1" t="s">
        <v>1351</v>
      </c>
      <c r="Q219" s="1" t="s">
        <v>1366</v>
      </c>
      <c r="R219" s="1" t="s">
        <v>1367</v>
      </c>
    </row>
    <row r="220" spans="1:18" x14ac:dyDescent="0.45">
      <c r="A220" s="6">
        <f t="shared" si="3"/>
        <v>58851</v>
      </c>
      <c r="B220" s="6">
        <f>COUNTIF(D$1:D220,D220)</f>
        <v>1</v>
      </c>
      <c r="C220" s="1">
        <v>5885</v>
      </c>
      <c r="D220" s="1" t="s">
        <v>690</v>
      </c>
      <c r="F220" s="1" t="s">
        <v>691</v>
      </c>
      <c r="G220" s="1" t="s">
        <v>692</v>
      </c>
      <c r="I220" s="1" t="s">
        <v>225</v>
      </c>
      <c r="K220" s="1" t="s">
        <v>693</v>
      </c>
      <c r="M220" s="1" t="s">
        <v>404</v>
      </c>
      <c r="N220" s="1" t="s">
        <v>1352</v>
      </c>
      <c r="O220" s="1" t="s">
        <v>1341</v>
      </c>
      <c r="P220" s="1" t="s">
        <v>1351</v>
      </c>
      <c r="Q220" s="1" t="s">
        <v>1366</v>
      </c>
      <c r="R220" s="1" t="s">
        <v>1367</v>
      </c>
    </row>
    <row r="221" spans="1:18" x14ac:dyDescent="0.45">
      <c r="A221" s="6">
        <f t="shared" si="3"/>
        <v>10131</v>
      </c>
      <c r="B221" s="6">
        <f>COUNTIF(D$1:D221,D221)</f>
        <v>1</v>
      </c>
      <c r="C221" s="1">
        <v>1013</v>
      </c>
      <c r="D221" s="1" t="s">
        <v>694</v>
      </c>
      <c r="F221" s="1" t="s">
        <v>695</v>
      </c>
      <c r="G221" s="1" t="s">
        <v>268</v>
      </c>
      <c r="I221" s="1" t="s">
        <v>225</v>
      </c>
      <c r="K221" s="1" t="s">
        <v>696</v>
      </c>
      <c r="M221" s="1" t="s">
        <v>404</v>
      </c>
      <c r="N221" s="1" t="s">
        <v>1352</v>
      </c>
      <c r="O221" s="1" t="s">
        <v>1341</v>
      </c>
      <c r="P221" s="1" t="s">
        <v>1351</v>
      </c>
      <c r="Q221" s="1" t="s">
        <v>1366</v>
      </c>
      <c r="R221" s="1" t="s">
        <v>1367</v>
      </c>
    </row>
    <row r="222" spans="1:18" x14ac:dyDescent="0.45">
      <c r="A222" s="6">
        <f t="shared" si="3"/>
        <v>25061</v>
      </c>
      <c r="B222" s="6">
        <f>COUNTIF(D$1:D222,D222)</f>
        <v>1</v>
      </c>
      <c r="C222" s="1">
        <v>2506</v>
      </c>
      <c r="D222" s="1" t="s">
        <v>697</v>
      </c>
      <c r="F222" s="1" t="s">
        <v>698</v>
      </c>
      <c r="G222" s="1" t="s">
        <v>229</v>
      </c>
      <c r="I222" s="1" t="s">
        <v>225</v>
      </c>
      <c r="K222" s="1" t="s">
        <v>699</v>
      </c>
      <c r="M222" s="1" t="s">
        <v>404</v>
      </c>
      <c r="N222" s="1" t="s">
        <v>1352</v>
      </c>
      <c r="O222" s="1" t="s">
        <v>1341</v>
      </c>
      <c r="P222" s="1" t="s">
        <v>1351</v>
      </c>
      <c r="Q222" s="1" t="s">
        <v>1366</v>
      </c>
      <c r="R222" s="1" t="s">
        <v>1367</v>
      </c>
    </row>
    <row r="223" spans="1:18" x14ac:dyDescent="0.45">
      <c r="A223" s="6">
        <f t="shared" si="3"/>
        <v>10141</v>
      </c>
      <c r="B223" s="6">
        <f>COUNTIF(D$1:D223,D223)</f>
        <v>1</v>
      </c>
      <c r="C223" s="1">
        <v>1014</v>
      </c>
      <c r="D223" s="1" t="s">
        <v>700</v>
      </c>
      <c r="F223" s="1" t="s">
        <v>701</v>
      </c>
      <c r="G223" s="1" t="s">
        <v>268</v>
      </c>
      <c r="I223" s="1" t="s">
        <v>225</v>
      </c>
      <c r="K223" s="1" t="s">
        <v>702</v>
      </c>
      <c r="M223" s="1" t="s">
        <v>404</v>
      </c>
      <c r="N223" s="1" t="s">
        <v>1352</v>
      </c>
      <c r="O223" s="1" t="s">
        <v>1341</v>
      </c>
      <c r="P223" s="1" t="s">
        <v>1351</v>
      </c>
      <c r="Q223" s="1" t="s">
        <v>1366</v>
      </c>
      <c r="R223" s="1" t="s">
        <v>1367</v>
      </c>
    </row>
    <row r="224" spans="1:18" x14ac:dyDescent="0.45">
      <c r="A224" s="6">
        <f t="shared" si="3"/>
        <v>23711</v>
      </c>
      <c r="B224" s="6">
        <f>COUNTIF(D$1:D224,D224)</f>
        <v>1</v>
      </c>
      <c r="C224" s="1">
        <v>2371</v>
      </c>
      <c r="D224" s="1" t="s">
        <v>703</v>
      </c>
      <c r="F224" s="1" t="s">
        <v>704</v>
      </c>
      <c r="G224" s="1" t="s">
        <v>252</v>
      </c>
      <c r="I224" s="1" t="s">
        <v>225</v>
      </c>
      <c r="K224" s="1" t="s">
        <v>682</v>
      </c>
      <c r="M224" s="1" t="s">
        <v>404</v>
      </c>
      <c r="N224" s="1" t="s">
        <v>1352</v>
      </c>
      <c r="O224" s="1" t="s">
        <v>1341</v>
      </c>
      <c r="P224" s="1" t="s">
        <v>1351</v>
      </c>
      <c r="Q224" s="1" t="s">
        <v>1366</v>
      </c>
      <c r="R224" s="1" t="s">
        <v>1367</v>
      </c>
    </row>
    <row r="225" spans="1:18" x14ac:dyDescent="0.45">
      <c r="A225" s="6">
        <f t="shared" si="3"/>
        <v>25091</v>
      </c>
      <c r="B225" s="6">
        <f>COUNTIF(D$1:D225,D225)</f>
        <v>1</v>
      </c>
      <c r="C225" s="1">
        <v>2509</v>
      </c>
      <c r="D225" s="1" t="s">
        <v>705</v>
      </c>
      <c r="F225" s="1" t="s">
        <v>706</v>
      </c>
      <c r="G225" s="1" t="s">
        <v>229</v>
      </c>
      <c r="I225" s="1" t="s">
        <v>225</v>
      </c>
      <c r="K225" s="1" t="s">
        <v>707</v>
      </c>
      <c r="M225" s="1" t="s">
        <v>708</v>
      </c>
      <c r="N225" s="1" t="s">
        <v>1352</v>
      </c>
      <c r="O225" s="1" t="s">
        <v>1341</v>
      </c>
      <c r="P225" s="1" t="s">
        <v>1351</v>
      </c>
      <c r="Q225" s="1" t="s">
        <v>1366</v>
      </c>
      <c r="R225" s="1" t="s">
        <v>1367</v>
      </c>
    </row>
    <row r="226" spans="1:18" x14ac:dyDescent="0.45">
      <c r="A226" s="6">
        <f t="shared" si="3"/>
        <v>1601</v>
      </c>
      <c r="B226" s="6">
        <f>COUNTIF(D$1:D226,D226)</f>
        <v>1</v>
      </c>
      <c r="C226" s="1">
        <v>160</v>
      </c>
      <c r="D226" s="1" t="s">
        <v>709</v>
      </c>
      <c r="F226" s="1" t="s">
        <v>710</v>
      </c>
      <c r="G226" s="1" t="s">
        <v>32</v>
      </c>
      <c r="I226" s="1" t="s">
        <v>225</v>
      </c>
      <c r="K226" s="1" t="s">
        <v>711</v>
      </c>
      <c r="M226" s="1" t="s">
        <v>708</v>
      </c>
      <c r="N226" s="1" t="s">
        <v>1352</v>
      </c>
      <c r="O226" s="1" t="s">
        <v>1341</v>
      </c>
      <c r="P226" s="1" t="s">
        <v>1351</v>
      </c>
      <c r="Q226" s="1" t="s">
        <v>1366</v>
      </c>
      <c r="R226" s="1" t="s">
        <v>1367</v>
      </c>
    </row>
    <row r="227" spans="1:18" x14ac:dyDescent="0.45">
      <c r="A227" s="6">
        <f t="shared" si="3"/>
        <v>13101</v>
      </c>
      <c r="B227" s="6">
        <f>COUNTIF(D$1:D227,D227)</f>
        <v>1</v>
      </c>
      <c r="C227" s="1">
        <v>1310</v>
      </c>
      <c r="D227" s="1" t="s">
        <v>712</v>
      </c>
      <c r="F227" s="1" t="s">
        <v>713</v>
      </c>
      <c r="G227" s="1" t="s">
        <v>240</v>
      </c>
      <c r="I227" s="1" t="s">
        <v>225</v>
      </c>
      <c r="K227" s="1" t="s">
        <v>714</v>
      </c>
      <c r="M227" s="1" t="s">
        <v>708</v>
      </c>
      <c r="N227" s="1" t="s">
        <v>1352</v>
      </c>
      <c r="O227" s="1" t="s">
        <v>1341</v>
      </c>
      <c r="P227" s="1" t="s">
        <v>1351</v>
      </c>
      <c r="Q227" s="1" t="s">
        <v>1366</v>
      </c>
      <c r="R227" s="1" t="s">
        <v>1367</v>
      </c>
    </row>
    <row r="228" spans="1:18" x14ac:dyDescent="0.45">
      <c r="A228" s="6">
        <f t="shared" si="3"/>
        <v>13051</v>
      </c>
      <c r="B228" s="6">
        <f>COUNTIF(D$1:D228,D228)</f>
        <v>1</v>
      </c>
      <c r="C228" s="1">
        <v>1305</v>
      </c>
      <c r="D228" s="1" t="s">
        <v>715</v>
      </c>
      <c r="F228" s="1" t="s">
        <v>716</v>
      </c>
      <c r="G228" s="1" t="s">
        <v>240</v>
      </c>
      <c r="I228" s="1" t="s">
        <v>225</v>
      </c>
      <c r="K228" s="1" t="s">
        <v>717</v>
      </c>
      <c r="M228" s="1" t="s">
        <v>708</v>
      </c>
      <c r="N228" s="1" t="s">
        <v>1352</v>
      </c>
      <c r="O228" s="1" t="s">
        <v>1341</v>
      </c>
      <c r="P228" s="1" t="s">
        <v>1351</v>
      </c>
      <c r="Q228" s="1" t="s">
        <v>1366</v>
      </c>
      <c r="R228" s="1" t="s">
        <v>1367</v>
      </c>
    </row>
    <row r="229" spans="1:18" x14ac:dyDescent="0.45">
      <c r="A229" s="6">
        <f t="shared" si="3"/>
        <v>26201</v>
      </c>
      <c r="B229" s="6">
        <f>COUNTIF(D$1:D229,D229)</f>
        <v>1</v>
      </c>
      <c r="C229" s="1">
        <v>2620</v>
      </c>
      <c r="D229" s="1" t="s">
        <v>718</v>
      </c>
      <c r="F229" s="1" t="s">
        <v>719</v>
      </c>
      <c r="G229" s="1" t="s">
        <v>685</v>
      </c>
      <c r="I229" s="1" t="s">
        <v>44</v>
      </c>
      <c r="K229" s="1" t="s">
        <v>720</v>
      </c>
      <c r="M229" s="1" t="s">
        <v>708</v>
      </c>
      <c r="N229" s="1" t="s">
        <v>1352</v>
      </c>
      <c r="O229" s="1" t="s">
        <v>1341</v>
      </c>
      <c r="P229" s="1" t="s">
        <v>1351</v>
      </c>
      <c r="Q229" s="1" t="s">
        <v>1366</v>
      </c>
      <c r="R229" s="1" t="s">
        <v>1367</v>
      </c>
    </row>
    <row r="230" spans="1:18" x14ac:dyDescent="0.45">
      <c r="A230" s="6">
        <f t="shared" si="3"/>
        <v>1621</v>
      </c>
      <c r="B230" s="6">
        <f>COUNTIF(D$1:D230,D230)</f>
        <v>1</v>
      </c>
      <c r="C230" s="1">
        <v>162</v>
      </c>
      <c r="D230" s="1" t="s">
        <v>721</v>
      </c>
      <c r="F230" s="1" t="s">
        <v>722</v>
      </c>
      <c r="G230" s="1" t="s">
        <v>32</v>
      </c>
      <c r="I230" s="1" t="s">
        <v>44</v>
      </c>
      <c r="K230" s="1" t="s">
        <v>723</v>
      </c>
      <c r="M230" s="1" t="s">
        <v>708</v>
      </c>
      <c r="N230" s="1" t="s">
        <v>1352</v>
      </c>
      <c r="O230" s="1" t="s">
        <v>1341</v>
      </c>
      <c r="P230" s="1" t="s">
        <v>1351</v>
      </c>
      <c r="Q230" s="1" t="s">
        <v>1366</v>
      </c>
      <c r="R230" s="1" t="s">
        <v>1367</v>
      </c>
    </row>
    <row r="231" spans="1:18" x14ac:dyDescent="0.45">
      <c r="A231" s="6">
        <f t="shared" si="3"/>
        <v>30761</v>
      </c>
      <c r="B231" s="6">
        <f>COUNTIF(D$1:D231,D231)</f>
        <v>1</v>
      </c>
      <c r="C231" s="1">
        <v>3076</v>
      </c>
      <c r="D231" s="1" t="s">
        <v>724</v>
      </c>
      <c r="F231" s="1" t="s">
        <v>725</v>
      </c>
      <c r="G231" s="1" t="s">
        <v>53</v>
      </c>
      <c r="I231" s="1" t="s">
        <v>49</v>
      </c>
      <c r="K231" s="1" t="s">
        <v>648</v>
      </c>
      <c r="M231" s="1" t="s">
        <v>427</v>
      </c>
      <c r="N231" s="1" t="s">
        <v>1352</v>
      </c>
      <c r="O231" s="1" t="s">
        <v>1341</v>
      </c>
      <c r="P231" s="1" t="s">
        <v>1351</v>
      </c>
      <c r="Q231" s="1" t="s">
        <v>1366</v>
      </c>
      <c r="R231" s="1" t="s">
        <v>1367</v>
      </c>
    </row>
    <row r="232" spans="1:18" x14ac:dyDescent="0.45">
      <c r="A232" s="6">
        <f t="shared" si="3"/>
        <v>30211</v>
      </c>
      <c r="B232" s="6">
        <f>COUNTIF(D$1:D232,D232)</f>
        <v>1</v>
      </c>
      <c r="C232" s="1">
        <v>3021</v>
      </c>
      <c r="D232" s="1" t="s">
        <v>726</v>
      </c>
      <c r="F232" s="1" t="s">
        <v>727</v>
      </c>
      <c r="G232" s="1" t="s">
        <v>57</v>
      </c>
      <c r="I232" s="1" t="s">
        <v>49</v>
      </c>
      <c r="K232" s="1" t="s">
        <v>517</v>
      </c>
      <c r="M232" s="1" t="s">
        <v>427</v>
      </c>
      <c r="N232" s="1" t="s">
        <v>1352</v>
      </c>
      <c r="O232" s="1" t="s">
        <v>1341</v>
      </c>
      <c r="P232" s="1" t="s">
        <v>1351</v>
      </c>
      <c r="Q232" s="1" t="s">
        <v>1366</v>
      </c>
      <c r="R232" s="1" t="s">
        <v>1367</v>
      </c>
    </row>
    <row r="233" spans="1:18" x14ac:dyDescent="0.45">
      <c r="A233" s="6">
        <f t="shared" si="3"/>
        <v>20001</v>
      </c>
      <c r="B233" s="6">
        <f>COUNTIF(D$1:D233,D233)</f>
        <v>1</v>
      </c>
      <c r="C233" s="1">
        <v>2000</v>
      </c>
      <c r="D233" s="1" t="s">
        <v>728</v>
      </c>
      <c r="F233" s="1" t="s">
        <v>729</v>
      </c>
      <c r="G233" s="1" t="s">
        <v>730</v>
      </c>
      <c r="I233" s="1" t="s">
        <v>44</v>
      </c>
      <c r="K233" s="1" t="s">
        <v>731</v>
      </c>
      <c r="M233" s="1" t="s">
        <v>427</v>
      </c>
      <c r="N233" s="1" t="s">
        <v>1352</v>
      </c>
      <c r="O233" s="1" t="s">
        <v>1341</v>
      </c>
      <c r="P233" s="1" t="s">
        <v>1351</v>
      </c>
      <c r="Q233" s="1" t="s">
        <v>1366</v>
      </c>
      <c r="R233" s="1" t="s">
        <v>1367</v>
      </c>
    </row>
    <row r="234" spans="1:18" x14ac:dyDescent="0.45">
      <c r="A234" s="6">
        <f t="shared" si="3"/>
        <v>59391</v>
      </c>
      <c r="B234" s="6">
        <f>COUNTIF(D$1:D234,D234)</f>
        <v>1</v>
      </c>
      <c r="C234" s="1">
        <v>5939</v>
      </c>
      <c r="D234" s="1" t="s">
        <v>732</v>
      </c>
      <c r="F234" s="1" t="s">
        <v>733</v>
      </c>
      <c r="G234" s="1" t="s">
        <v>221</v>
      </c>
      <c r="I234" s="1" t="s">
        <v>49</v>
      </c>
      <c r="K234" s="1" t="s">
        <v>485</v>
      </c>
      <c r="M234" s="1" t="s">
        <v>427</v>
      </c>
      <c r="N234" s="1" t="s">
        <v>1352</v>
      </c>
      <c r="O234" s="1" t="s">
        <v>1341</v>
      </c>
      <c r="P234" s="1" t="s">
        <v>1351</v>
      </c>
      <c r="Q234" s="1" t="s">
        <v>1366</v>
      </c>
      <c r="R234" s="1" t="s">
        <v>1367</v>
      </c>
    </row>
    <row r="235" spans="1:18" x14ac:dyDescent="0.45">
      <c r="A235" s="6">
        <f t="shared" si="3"/>
        <v>30751</v>
      </c>
      <c r="B235" s="6">
        <f>COUNTIF(D$1:D235,D235)</f>
        <v>1</v>
      </c>
      <c r="C235" s="1">
        <v>3075</v>
      </c>
      <c r="D235" s="1" t="s">
        <v>734</v>
      </c>
      <c r="F235" s="1" t="s">
        <v>735</v>
      </c>
      <c r="G235" s="1" t="s">
        <v>53</v>
      </c>
      <c r="I235" s="1" t="s">
        <v>49</v>
      </c>
      <c r="K235" s="1" t="s">
        <v>387</v>
      </c>
      <c r="M235" s="1" t="s">
        <v>427</v>
      </c>
      <c r="N235" s="1" t="s">
        <v>1352</v>
      </c>
      <c r="O235" s="1" t="s">
        <v>1341</v>
      </c>
      <c r="P235" s="1" t="s">
        <v>1351</v>
      </c>
      <c r="Q235" s="1" t="s">
        <v>1366</v>
      </c>
      <c r="R235" s="1" t="s">
        <v>1367</v>
      </c>
    </row>
    <row r="236" spans="1:18" x14ac:dyDescent="0.45">
      <c r="A236" s="6">
        <f t="shared" si="3"/>
        <v>65621</v>
      </c>
      <c r="B236" s="6">
        <f>COUNTIF(D$1:D236,D236)</f>
        <v>1</v>
      </c>
      <c r="C236" s="1">
        <v>6562</v>
      </c>
      <c r="D236" s="1" t="s">
        <v>736</v>
      </c>
      <c r="F236" s="1" t="s">
        <v>737</v>
      </c>
      <c r="G236" s="1" t="s">
        <v>82</v>
      </c>
      <c r="I236" s="1" t="s">
        <v>49</v>
      </c>
      <c r="K236" s="1" t="s">
        <v>651</v>
      </c>
      <c r="M236" s="1" t="s">
        <v>427</v>
      </c>
      <c r="N236" s="1" t="s">
        <v>1352</v>
      </c>
      <c r="O236" s="1" t="s">
        <v>1341</v>
      </c>
      <c r="P236" s="1" t="s">
        <v>1351</v>
      </c>
      <c r="Q236" s="1" t="s">
        <v>1366</v>
      </c>
      <c r="R236" s="1" t="s">
        <v>1367</v>
      </c>
    </row>
    <row r="237" spans="1:18" x14ac:dyDescent="0.45">
      <c r="A237" s="6">
        <f t="shared" si="3"/>
        <v>59041</v>
      </c>
      <c r="B237" s="6">
        <f>COUNTIF(D$1:D237,D237)</f>
        <v>1</v>
      </c>
      <c r="C237" s="1">
        <v>5904</v>
      </c>
      <c r="D237" s="1" t="s">
        <v>738</v>
      </c>
      <c r="F237" s="1" t="s">
        <v>739</v>
      </c>
      <c r="G237" s="1" t="s">
        <v>740</v>
      </c>
      <c r="I237" s="1" t="s">
        <v>49</v>
      </c>
      <c r="K237" s="1" t="s">
        <v>741</v>
      </c>
      <c r="M237" s="1" t="s">
        <v>427</v>
      </c>
      <c r="N237" s="1" t="s">
        <v>1352</v>
      </c>
      <c r="O237" s="1" t="s">
        <v>1341</v>
      </c>
      <c r="P237" s="1" t="s">
        <v>1351</v>
      </c>
      <c r="Q237" s="1" t="s">
        <v>1366</v>
      </c>
      <c r="R237" s="1" t="s">
        <v>1367</v>
      </c>
    </row>
    <row r="238" spans="1:18" x14ac:dyDescent="0.45">
      <c r="A238" s="6">
        <f t="shared" si="3"/>
        <v>30651</v>
      </c>
      <c r="B238" s="6">
        <f>COUNTIF(D$1:D238,D238)</f>
        <v>1</v>
      </c>
      <c r="C238" s="1">
        <v>3065</v>
      </c>
      <c r="D238" s="1" t="s">
        <v>742</v>
      </c>
      <c r="F238" s="1" t="s">
        <v>743</v>
      </c>
      <c r="G238" s="1" t="s">
        <v>53</v>
      </c>
      <c r="I238" s="1" t="s">
        <v>72</v>
      </c>
      <c r="K238" s="1" t="s">
        <v>744</v>
      </c>
      <c r="M238" s="1" t="s">
        <v>463</v>
      </c>
      <c r="N238" s="1" t="s">
        <v>1352</v>
      </c>
      <c r="O238" s="1" t="s">
        <v>1341</v>
      </c>
      <c r="P238" s="1" t="s">
        <v>1351</v>
      </c>
      <c r="Q238" s="1" t="s">
        <v>1366</v>
      </c>
      <c r="R238" s="1" t="s">
        <v>1367</v>
      </c>
    </row>
    <row r="239" spans="1:18" x14ac:dyDescent="0.45">
      <c r="A239" s="6">
        <f t="shared" si="3"/>
        <v>30821</v>
      </c>
      <c r="B239" s="6">
        <f>COUNTIF(D$1:D239,D239)</f>
        <v>1</v>
      </c>
      <c r="C239" s="1">
        <v>3082</v>
      </c>
      <c r="D239" s="1" t="s">
        <v>745</v>
      </c>
      <c r="F239" s="1" t="s">
        <v>746</v>
      </c>
      <c r="G239" s="1" t="s">
        <v>53</v>
      </c>
      <c r="I239" s="1" t="s">
        <v>49</v>
      </c>
      <c r="K239" s="1" t="s">
        <v>747</v>
      </c>
      <c r="M239" s="1" t="s">
        <v>463</v>
      </c>
      <c r="N239" s="1" t="s">
        <v>1352</v>
      </c>
      <c r="O239" s="1" t="s">
        <v>1341</v>
      </c>
      <c r="P239" s="1" t="s">
        <v>1351</v>
      </c>
      <c r="Q239" s="1" t="s">
        <v>1366</v>
      </c>
      <c r="R239" s="1" t="s">
        <v>1367</v>
      </c>
    </row>
    <row r="240" spans="1:18" x14ac:dyDescent="0.45">
      <c r="A240" s="6">
        <f t="shared" si="3"/>
        <v>59401</v>
      </c>
      <c r="B240" s="6">
        <f>COUNTIF(D$1:D240,D240)</f>
        <v>1</v>
      </c>
      <c r="C240" s="1">
        <v>5940</v>
      </c>
      <c r="D240" s="1" t="s">
        <v>748</v>
      </c>
      <c r="F240" s="1" t="s">
        <v>749</v>
      </c>
      <c r="G240" s="1" t="s">
        <v>221</v>
      </c>
      <c r="I240" s="1" t="s">
        <v>49</v>
      </c>
      <c r="K240" s="1" t="s">
        <v>664</v>
      </c>
      <c r="M240" s="1" t="s">
        <v>463</v>
      </c>
      <c r="N240" s="1" t="s">
        <v>1352</v>
      </c>
      <c r="O240" s="1" t="s">
        <v>1341</v>
      </c>
      <c r="P240" s="1" t="s">
        <v>1351</v>
      </c>
      <c r="Q240" s="1" t="s">
        <v>1366</v>
      </c>
      <c r="R240" s="1" t="s">
        <v>1367</v>
      </c>
    </row>
    <row r="241" spans="1:18" x14ac:dyDescent="0.45">
      <c r="A241" s="6">
        <f t="shared" ref="A241:A300" si="4">IFERROR(C241*10+B241,"")</f>
        <v>65191</v>
      </c>
      <c r="B241" s="6">
        <f>COUNTIF(D$1:D241,D241)</f>
        <v>1</v>
      </c>
      <c r="C241" s="1">
        <v>6519</v>
      </c>
      <c r="D241" s="1" t="s">
        <v>750</v>
      </c>
      <c r="F241" s="1" t="s">
        <v>751</v>
      </c>
      <c r="G241" s="1" t="s">
        <v>752</v>
      </c>
      <c r="K241" s="1" t="s">
        <v>753</v>
      </c>
      <c r="M241" s="1" t="s">
        <v>463</v>
      </c>
      <c r="N241" s="1" t="s">
        <v>1352</v>
      </c>
      <c r="O241" s="1" t="s">
        <v>1341</v>
      </c>
      <c r="P241" s="1" t="s">
        <v>1351</v>
      </c>
      <c r="Q241" s="1" t="s">
        <v>1366</v>
      </c>
      <c r="R241" s="1" t="s">
        <v>1367</v>
      </c>
    </row>
    <row r="242" spans="1:18" x14ac:dyDescent="0.45">
      <c r="A242" s="6">
        <f t="shared" si="4"/>
        <v>30711</v>
      </c>
      <c r="B242" s="6">
        <f>COUNTIF(D$1:D242,D242)</f>
        <v>1</v>
      </c>
      <c r="C242" s="1">
        <v>3071</v>
      </c>
      <c r="D242" s="1" t="s">
        <v>754</v>
      </c>
      <c r="F242" s="1" t="s">
        <v>755</v>
      </c>
      <c r="G242" s="1" t="s">
        <v>53</v>
      </c>
      <c r="I242" s="1" t="s">
        <v>49</v>
      </c>
      <c r="K242" s="1" t="s">
        <v>756</v>
      </c>
      <c r="M242" s="1" t="s">
        <v>463</v>
      </c>
      <c r="N242" s="1" t="s">
        <v>1352</v>
      </c>
      <c r="O242" s="1" t="s">
        <v>1341</v>
      </c>
      <c r="P242" s="1" t="s">
        <v>1351</v>
      </c>
      <c r="Q242" s="1" t="s">
        <v>1366</v>
      </c>
      <c r="R242" s="1" t="s">
        <v>1367</v>
      </c>
    </row>
    <row r="243" spans="1:18" x14ac:dyDescent="0.45">
      <c r="A243" s="6">
        <f t="shared" si="4"/>
        <v>30201</v>
      </c>
      <c r="B243" s="6">
        <f>COUNTIF(D$1:D243,D243)</f>
        <v>1</v>
      </c>
      <c r="C243" s="1">
        <v>3020</v>
      </c>
      <c r="D243" s="1" t="s">
        <v>757</v>
      </c>
      <c r="F243" s="1" t="s">
        <v>758</v>
      </c>
      <c r="G243" s="1" t="s">
        <v>57</v>
      </c>
      <c r="I243" s="1" t="s">
        <v>49</v>
      </c>
      <c r="K243" s="1" t="s">
        <v>717</v>
      </c>
      <c r="M243" s="1" t="s">
        <v>463</v>
      </c>
      <c r="N243" s="1" t="s">
        <v>1352</v>
      </c>
      <c r="O243" s="1" t="s">
        <v>1341</v>
      </c>
      <c r="P243" s="1" t="s">
        <v>1351</v>
      </c>
      <c r="Q243" s="1" t="s">
        <v>1366</v>
      </c>
      <c r="R243" s="1" t="s">
        <v>1367</v>
      </c>
    </row>
    <row r="244" spans="1:18" x14ac:dyDescent="0.45">
      <c r="A244" s="6">
        <f t="shared" si="4"/>
        <v>59011</v>
      </c>
      <c r="B244" s="6">
        <f>COUNTIF(D$1:D244,D244)</f>
        <v>1</v>
      </c>
      <c r="C244" s="1">
        <v>5901</v>
      </c>
      <c r="D244" s="1" t="s">
        <v>759</v>
      </c>
      <c r="F244" s="1" t="s">
        <v>760</v>
      </c>
      <c r="G244" s="1" t="s">
        <v>740</v>
      </c>
      <c r="I244" s="1" t="s">
        <v>72</v>
      </c>
      <c r="K244" s="1" t="s">
        <v>761</v>
      </c>
      <c r="M244" s="1" t="s">
        <v>463</v>
      </c>
      <c r="N244" s="1" t="s">
        <v>1352</v>
      </c>
      <c r="O244" s="1" t="s">
        <v>1341</v>
      </c>
      <c r="P244" s="1" t="s">
        <v>1351</v>
      </c>
      <c r="Q244" s="1" t="s">
        <v>1366</v>
      </c>
      <c r="R244" s="1" t="s">
        <v>1367</v>
      </c>
    </row>
    <row r="245" spans="1:18" x14ac:dyDescent="0.45">
      <c r="A245" s="6">
        <f t="shared" si="4"/>
        <v>33111</v>
      </c>
      <c r="B245" s="6">
        <f>COUNTIF(D$1:D245,D245)</f>
        <v>1</v>
      </c>
      <c r="C245" s="1">
        <v>3311</v>
      </c>
      <c r="D245" s="1" t="s">
        <v>762</v>
      </c>
      <c r="F245" s="1" t="s">
        <v>763</v>
      </c>
      <c r="G245" s="1" t="s">
        <v>764</v>
      </c>
      <c r="I245" s="1" t="s">
        <v>72</v>
      </c>
      <c r="K245" s="1" t="s">
        <v>357</v>
      </c>
      <c r="M245" s="1" t="s">
        <v>463</v>
      </c>
      <c r="N245" s="1" t="s">
        <v>1352</v>
      </c>
      <c r="O245" s="1" t="s">
        <v>1341</v>
      </c>
      <c r="P245" s="1" t="s">
        <v>1351</v>
      </c>
      <c r="Q245" s="1" t="s">
        <v>1366</v>
      </c>
      <c r="R245" s="1" t="s">
        <v>1367</v>
      </c>
    </row>
    <row r="246" spans="1:18" x14ac:dyDescent="0.45">
      <c r="A246" s="6">
        <f t="shared" si="4"/>
        <v>26071</v>
      </c>
      <c r="B246" s="6">
        <f>COUNTIF(D$1:D246,D246)</f>
        <v>1</v>
      </c>
      <c r="C246" s="1">
        <v>2607</v>
      </c>
      <c r="D246" s="1" t="s">
        <v>765</v>
      </c>
      <c r="F246" s="1" t="s">
        <v>766</v>
      </c>
      <c r="G246" s="1" t="s">
        <v>685</v>
      </c>
      <c r="I246" s="1" t="s">
        <v>230</v>
      </c>
      <c r="K246" s="1" t="s">
        <v>767</v>
      </c>
      <c r="M246" s="1" t="s">
        <v>427</v>
      </c>
      <c r="N246" s="1" t="s">
        <v>1350</v>
      </c>
      <c r="O246" s="1" t="s">
        <v>1344</v>
      </c>
      <c r="P246" s="1" t="s">
        <v>1351</v>
      </c>
      <c r="Q246" s="1" t="s">
        <v>1366</v>
      </c>
      <c r="R246" s="1" t="s">
        <v>1367</v>
      </c>
    </row>
    <row r="247" spans="1:18" x14ac:dyDescent="0.45">
      <c r="A247" s="6">
        <f t="shared" si="4"/>
        <v>23641</v>
      </c>
      <c r="B247" s="6">
        <f>COUNTIF(D$1:D247,D247)</f>
        <v>1</v>
      </c>
      <c r="C247" s="1">
        <v>2364</v>
      </c>
      <c r="D247" s="1" t="s">
        <v>768</v>
      </c>
      <c r="F247" s="1" t="s">
        <v>769</v>
      </c>
      <c r="G247" s="1" t="s">
        <v>252</v>
      </c>
      <c r="I247" s="1" t="s">
        <v>230</v>
      </c>
      <c r="K247" s="1" t="s">
        <v>770</v>
      </c>
      <c r="M247" s="1" t="s">
        <v>427</v>
      </c>
      <c r="N247" s="1" t="s">
        <v>1350</v>
      </c>
      <c r="O247" s="1" t="s">
        <v>1344</v>
      </c>
      <c r="P247" s="1" t="s">
        <v>1351</v>
      </c>
      <c r="Q247" s="1" t="s">
        <v>1366</v>
      </c>
      <c r="R247" s="1" t="s">
        <v>1367</v>
      </c>
    </row>
    <row r="248" spans="1:18" x14ac:dyDescent="0.45">
      <c r="A248" s="6">
        <f t="shared" si="4"/>
        <v>10191</v>
      </c>
      <c r="B248" s="6">
        <f>COUNTIF(D$1:D248,D248)</f>
        <v>1</v>
      </c>
      <c r="C248" s="1">
        <v>1019</v>
      </c>
      <c r="D248" s="1" t="s">
        <v>771</v>
      </c>
      <c r="F248" s="1" t="s">
        <v>772</v>
      </c>
      <c r="G248" s="1" t="s">
        <v>268</v>
      </c>
      <c r="I248" s="1" t="s">
        <v>230</v>
      </c>
      <c r="K248" s="1" t="s">
        <v>773</v>
      </c>
      <c r="M248" s="1" t="s">
        <v>427</v>
      </c>
      <c r="N248" s="1" t="s">
        <v>1350</v>
      </c>
      <c r="O248" s="1" t="s">
        <v>1344</v>
      </c>
      <c r="P248" s="1" t="s">
        <v>1351</v>
      </c>
      <c r="Q248" s="1" t="s">
        <v>1366</v>
      </c>
      <c r="R248" s="1" t="s">
        <v>1367</v>
      </c>
    </row>
    <row r="249" spans="1:18" x14ac:dyDescent="0.45">
      <c r="A249" s="6">
        <f t="shared" si="4"/>
        <v>12541</v>
      </c>
      <c r="B249" s="6">
        <f>COUNTIF(D$1:D249,D249)</f>
        <v>1</v>
      </c>
      <c r="C249" s="1">
        <v>1254</v>
      </c>
      <c r="D249" s="1" t="s">
        <v>774</v>
      </c>
      <c r="F249" s="1" t="s">
        <v>775</v>
      </c>
      <c r="G249" s="1" t="s">
        <v>248</v>
      </c>
      <c r="I249" s="1" t="s">
        <v>230</v>
      </c>
      <c r="K249" s="1" t="s">
        <v>776</v>
      </c>
      <c r="M249" s="1" t="s">
        <v>427</v>
      </c>
      <c r="N249" s="1" t="s">
        <v>1350</v>
      </c>
      <c r="O249" s="1" t="s">
        <v>1344</v>
      </c>
      <c r="P249" s="1" t="s">
        <v>1351</v>
      </c>
      <c r="Q249" s="1" t="s">
        <v>1366</v>
      </c>
      <c r="R249" s="1" t="s">
        <v>1367</v>
      </c>
    </row>
    <row r="250" spans="1:18" x14ac:dyDescent="0.45">
      <c r="A250" s="6">
        <f t="shared" si="4"/>
        <v>10181</v>
      </c>
      <c r="B250" s="6">
        <f>COUNTIF(D$1:D250,D250)</f>
        <v>1</v>
      </c>
      <c r="C250" s="1">
        <v>1018</v>
      </c>
      <c r="D250" s="1" t="s">
        <v>777</v>
      </c>
      <c r="F250" s="1" t="s">
        <v>778</v>
      </c>
      <c r="G250" s="1" t="s">
        <v>268</v>
      </c>
      <c r="I250" s="1" t="s">
        <v>230</v>
      </c>
      <c r="K250" s="1" t="s">
        <v>779</v>
      </c>
      <c r="M250" s="1" t="s">
        <v>427</v>
      </c>
      <c r="N250" s="1" t="s">
        <v>1350</v>
      </c>
      <c r="O250" s="1" t="s">
        <v>1344</v>
      </c>
      <c r="P250" s="1" t="s">
        <v>1351</v>
      </c>
      <c r="Q250" s="1" t="s">
        <v>1366</v>
      </c>
      <c r="R250" s="1" t="s">
        <v>1367</v>
      </c>
    </row>
    <row r="251" spans="1:18" x14ac:dyDescent="0.45">
      <c r="A251" s="6">
        <f t="shared" si="4"/>
        <v>10621</v>
      </c>
      <c r="B251" s="6">
        <f>COUNTIF(D$1:D251,D251)</f>
        <v>1</v>
      </c>
      <c r="C251" s="1">
        <v>1062</v>
      </c>
      <c r="D251" s="1" t="s">
        <v>780</v>
      </c>
      <c r="F251" s="1" t="s">
        <v>781</v>
      </c>
      <c r="G251" s="1" t="s">
        <v>43</v>
      </c>
      <c r="I251" s="1" t="s">
        <v>230</v>
      </c>
      <c r="K251" s="1" t="s">
        <v>782</v>
      </c>
      <c r="M251" s="1" t="s">
        <v>427</v>
      </c>
      <c r="N251" s="1" t="s">
        <v>1350</v>
      </c>
      <c r="O251" s="1" t="s">
        <v>1344</v>
      </c>
      <c r="P251" s="1" t="s">
        <v>1351</v>
      </c>
      <c r="Q251" s="1" t="s">
        <v>1366</v>
      </c>
      <c r="R251" s="1" t="s">
        <v>1367</v>
      </c>
    </row>
    <row r="252" spans="1:18" x14ac:dyDescent="0.45">
      <c r="A252" s="6">
        <f t="shared" si="4"/>
        <v>25131</v>
      </c>
      <c r="B252" s="6">
        <f>COUNTIF(D$1:D252,D252)</f>
        <v>1</v>
      </c>
      <c r="C252" s="1">
        <v>2513</v>
      </c>
      <c r="D252" s="1" t="s">
        <v>783</v>
      </c>
      <c r="F252" s="1" t="s">
        <v>784</v>
      </c>
      <c r="G252" s="1" t="s">
        <v>229</v>
      </c>
      <c r="I252" s="1" t="s">
        <v>230</v>
      </c>
      <c r="K252" s="1" t="s">
        <v>785</v>
      </c>
      <c r="M252" s="1" t="s">
        <v>500</v>
      </c>
      <c r="N252" s="1" t="s">
        <v>1350</v>
      </c>
      <c r="O252" s="1" t="s">
        <v>1344</v>
      </c>
      <c r="P252" s="1" t="s">
        <v>1351</v>
      </c>
      <c r="Q252" s="1" t="s">
        <v>1366</v>
      </c>
      <c r="R252" s="1" t="s">
        <v>1367</v>
      </c>
    </row>
    <row r="253" spans="1:18" x14ac:dyDescent="0.45">
      <c r="A253" s="6">
        <f t="shared" si="4"/>
        <v>10161</v>
      </c>
      <c r="B253" s="6">
        <f>COUNTIF(D$1:D253,D253)</f>
        <v>1</v>
      </c>
      <c r="C253" s="1">
        <v>1016</v>
      </c>
      <c r="D253" s="1" t="s">
        <v>786</v>
      </c>
      <c r="F253" s="1" t="s">
        <v>787</v>
      </c>
      <c r="G253" s="1" t="s">
        <v>268</v>
      </c>
      <c r="I253" s="1" t="s">
        <v>230</v>
      </c>
      <c r="K253" s="1" t="s">
        <v>788</v>
      </c>
      <c r="M253" s="1" t="s">
        <v>500</v>
      </c>
      <c r="N253" s="1" t="s">
        <v>1350</v>
      </c>
      <c r="O253" s="1" t="s">
        <v>1344</v>
      </c>
      <c r="P253" s="1" t="s">
        <v>1351</v>
      </c>
      <c r="Q253" s="1" t="s">
        <v>1366</v>
      </c>
      <c r="R253" s="1" t="s">
        <v>1367</v>
      </c>
    </row>
    <row r="254" spans="1:18" x14ac:dyDescent="0.45">
      <c r="A254" s="6">
        <f t="shared" si="4"/>
        <v>26051</v>
      </c>
      <c r="B254" s="6">
        <f>COUNTIF(D$1:D254,D254)</f>
        <v>1</v>
      </c>
      <c r="C254" s="1">
        <v>2605</v>
      </c>
      <c r="D254" s="1" t="s">
        <v>789</v>
      </c>
      <c r="F254" s="1" t="s">
        <v>790</v>
      </c>
      <c r="G254" s="1" t="s">
        <v>685</v>
      </c>
      <c r="I254" s="1" t="s">
        <v>225</v>
      </c>
      <c r="K254" s="1" t="s">
        <v>791</v>
      </c>
      <c r="M254" s="1" t="s">
        <v>500</v>
      </c>
      <c r="N254" s="1" t="s">
        <v>1350</v>
      </c>
      <c r="O254" s="1" t="s">
        <v>1344</v>
      </c>
      <c r="P254" s="1" t="s">
        <v>1351</v>
      </c>
      <c r="Q254" s="1" t="s">
        <v>1366</v>
      </c>
      <c r="R254" s="1" t="s">
        <v>1367</v>
      </c>
    </row>
    <row r="255" spans="1:18" x14ac:dyDescent="0.45">
      <c r="A255" s="6">
        <f t="shared" si="4"/>
        <v>10171</v>
      </c>
      <c r="B255" s="6">
        <f>COUNTIF(D$1:D255,D255)</f>
        <v>1</v>
      </c>
      <c r="C255" s="1">
        <v>1017</v>
      </c>
      <c r="D255" s="1" t="s">
        <v>792</v>
      </c>
      <c r="F255" s="1" t="s">
        <v>793</v>
      </c>
      <c r="G255" s="1" t="s">
        <v>268</v>
      </c>
      <c r="I255" s="1" t="s">
        <v>230</v>
      </c>
      <c r="K255" s="1" t="s">
        <v>794</v>
      </c>
      <c r="M255" s="1" t="s">
        <v>500</v>
      </c>
      <c r="N255" s="1" t="s">
        <v>1350</v>
      </c>
      <c r="O255" s="1" t="s">
        <v>1344</v>
      </c>
      <c r="P255" s="1" t="s">
        <v>1351</v>
      </c>
      <c r="Q255" s="1" t="s">
        <v>1366</v>
      </c>
      <c r="R255" s="1" t="s">
        <v>1367</v>
      </c>
    </row>
    <row r="256" spans="1:18" x14ac:dyDescent="0.45">
      <c r="A256" s="6">
        <f t="shared" si="4"/>
        <v>21041</v>
      </c>
      <c r="B256" s="6">
        <f>COUNTIF(D$1:D256,D256)</f>
        <v>1</v>
      </c>
      <c r="C256" s="1">
        <v>2104</v>
      </c>
      <c r="D256" s="1" t="s">
        <v>795</v>
      </c>
      <c r="F256" s="1" t="s">
        <v>796</v>
      </c>
      <c r="G256" s="1" t="s">
        <v>244</v>
      </c>
      <c r="I256" s="1" t="s">
        <v>230</v>
      </c>
      <c r="K256" s="1" t="s">
        <v>667</v>
      </c>
      <c r="M256" s="1" t="s">
        <v>500</v>
      </c>
      <c r="N256" s="1" t="s">
        <v>1350</v>
      </c>
      <c r="O256" s="1" t="s">
        <v>1344</v>
      </c>
      <c r="P256" s="1" t="s">
        <v>1351</v>
      </c>
      <c r="Q256" s="1" t="s">
        <v>1366</v>
      </c>
      <c r="R256" s="1" t="s">
        <v>1367</v>
      </c>
    </row>
    <row r="257" spans="1:18" x14ac:dyDescent="0.45">
      <c r="A257" s="6">
        <f t="shared" si="4"/>
        <v>12501</v>
      </c>
      <c r="B257" s="6">
        <f>COUNTIF(D$1:D257,D257)</f>
        <v>1</v>
      </c>
      <c r="C257" s="1">
        <v>1250</v>
      </c>
      <c r="D257" s="1" t="s">
        <v>797</v>
      </c>
      <c r="F257" s="1" t="s">
        <v>798</v>
      </c>
      <c r="G257" s="1" t="s">
        <v>248</v>
      </c>
      <c r="I257" s="1" t="s">
        <v>225</v>
      </c>
      <c r="K257" s="1" t="s">
        <v>799</v>
      </c>
      <c r="M257" s="1" t="s">
        <v>500</v>
      </c>
      <c r="N257" s="1" t="s">
        <v>1350</v>
      </c>
      <c r="O257" s="1" t="s">
        <v>1344</v>
      </c>
      <c r="P257" s="1" t="s">
        <v>1351</v>
      </c>
      <c r="Q257" s="1" t="s">
        <v>1366</v>
      </c>
      <c r="R257" s="1" t="s">
        <v>1367</v>
      </c>
    </row>
    <row r="258" spans="1:18" x14ac:dyDescent="0.45">
      <c r="A258" s="6">
        <f t="shared" si="4"/>
        <v>1541</v>
      </c>
      <c r="B258" s="6">
        <f>COUNTIF(D$1:D258,D258)</f>
        <v>1</v>
      </c>
      <c r="C258" s="1">
        <v>154</v>
      </c>
      <c r="D258" s="1" t="s">
        <v>800</v>
      </c>
      <c r="F258" s="1" t="s">
        <v>801</v>
      </c>
      <c r="G258" s="1" t="s">
        <v>32</v>
      </c>
      <c r="I258" s="1" t="s">
        <v>225</v>
      </c>
      <c r="K258" s="1" t="s">
        <v>802</v>
      </c>
      <c r="M258" s="1" t="s">
        <v>500</v>
      </c>
      <c r="N258" s="1" t="s">
        <v>1350</v>
      </c>
      <c r="O258" s="1" t="s">
        <v>1344</v>
      </c>
      <c r="P258" s="1" t="s">
        <v>1351</v>
      </c>
      <c r="Q258" s="1" t="s">
        <v>1366</v>
      </c>
      <c r="R258" s="1" t="s">
        <v>1367</v>
      </c>
    </row>
    <row r="259" spans="1:18" x14ac:dyDescent="0.45">
      <c r="A259" s="6">
        <f t="shared" si="4"/>
        <v>1581</v>
      </c>
      <c r="B259" s="6">
        <f>COUNTIF(D$1:D259,D259)</f>
        <v>1</v>
      </c>
      <c r="C259" s="1">
        <v>158</v>
      </c>
      <c r="D259" s="1" t="s">
        <v>803</v>
      </c>
      <c r="F259" s="1" t="s">
        <v>804</v>
      </c>
      <c r="G259" s="1" t="s">
        <v>32</v>
      </c>
      <c r="I259" s="1" t="s">
        <v>225</v>
      </c>
      <c r="K259" s="1" t="s">
        <v>805</v>
      </c>
      <c r="M259" s="1" t="s">
        <v>500</v>
      </c>
      <c r="N259" s="1" t="s">
        <v>1350</v>
      </c>
      <c r="O259" s="1" t="s">
        <v>1344</v>
      </c>
      <c r="P259" s="1" t="s">
        <v>1351</v>
      </c>
      <c r="Q259" s="1" t="s">
        <v>1366</v>
      </c>
      <c r="R259" s="1" t="s">
        <v>1367</v>
      </c>
    </row>
    <row r="260" spans="1:18" x14ac:dyDescent="0.45">
      <c r="A260" s="6">
        <f t="shared" si="4"/>
        <v>1561</v>
      </c>
      <c r="B260" s="6">
        <f>COUNTIF(D$1:D260,D260)</f>
        <v>1</v>
      </c>
      <c r="C260" s="1">
        <v>156</v>
      </c>
      <c r="D260" s="1" t="s">
        <v>806</v>
      </c>
      <c r="F260" s="1" t="s">
        <v>807</v>
      </c>
      <c r="G260" s="1" t="s">
        <v>32</v>
      </c>
      <c r="I260" s="1" t="s">
        <v>225</v>
      </c>
      <c r="K260" s="1" t="s">
        <v>791</v>
      </c>
      <c r="M260" s="1" t="s">
        <v>808</v>
      </c>
      <c r="N260" s="1" t="s">
        <v>1350</v>
      </c>
      <c r="O260" s="1" t="s">
        <v>1344</v>
      </c>
      <c r="P260" s="1" t="s">
        <v>1351</v>
      </c>
      <c r="Q260" s="1" t="s">
        <v>1366</v>
      </c>
      <c r="R260" s="1" t="s">
        <v>1367</v>
      </c>
    </row>
    <row r="261" spans="1:18" x14ac:dyDescent="0.45">
      <c r="A261" s="6">
        <f t="shared" si="4"/>
        <v>10541</v>
      </c>
      <c r="B261" s="6">
        <f>COUNTIF(D$1:D261,D261)</f>
        <v>1</v>
      </c>
      <c r="C261" s="1">
        <v>1054</v>
      </c>
      <c r="D261" s="1" t="s">
        <v>809</v>
      </c>
      <c r="F261" s="1" t="s">
        <v>810</v>
      </c>
      <c r="G261" s="1" t="s">
        <v>43</v>
      </c>
      <c r="I261" s="1" t="s">
        <v>225</v>
      </c>
      <c r="K261" s="1" t="s">
        <v>811</v>
      </c>
      <c r="M261" s="1" t="s">
        <v>808</v>
      </c>
      <c r="N261" s="1" t="s">
        <v>1350</v>
      </c>
      <c r="O261" s="1" t="s">
        <v>1344</v>
      </c>
      <c r="P261" s="1" t="s">
        <v>1351</v>
      </c>
      <c r="Q261" s="1" t="s">
        <v>1366</v>
      </c>
      <c r="R261" s="1" t="s">
        <v>1367</v>
      </c>
    </row>
    <row r="262" spans="1:18" x14ac:dyDescent="0.45">
      <c r="A262" s="6">
        <f t="shared" si="4"/>
        <v>11581</v>
      </c>
      <c r="B262" s="6">
        <f>COUNTIF(D$1:D262,D262)</f>
        <v>1</v>
      </c>
      <c r="C262" s="1">
        <v>1158</v>
      </c>
      <c r="D262" s="1" t="s">
        <v>812</v>
      </c>
      <c r="F262" s="1" t="s">
        <v>813</v>
      </c>
      <c r="G262" s="1" t="s">
        <v>628</v>
      </c>
      <c r="I262" s="1" t="s">
        <v>225</v>
      </c>
      <c r="K262" s="1" t="s">
        <v>814</v>
      </c>
      <c r="M262" s="1" t="s">
        <v>808</v>
      </c>
      <c r="N262" s="1" t="s">
        <v>1350</v>
      </c>
      <c r="O262" s="1" t="s">
        <v>1344</v>
      </c>
      <c r="P262" s="1" t="s">
        <v>1351</v>
      </c>
      <c r="Q262" s="1" t="s">
        <v>1366</v>
      </c>
      <c r="R262" s="1" t="s">
        <v>1367</v>
      </c>
    </row>
    <row r="263" spans="1:18" x14ac:dyDescent="0.45">
      <c r="A263" s="6">
        <f t="shared" si="4"/>
        <v>26031</v>
      </c>
      <c r="B263" s="6">
        <f>COUNTIF(D$1:D263,D263)</f>
        <v>1</v>
      </c>
      <c r="C263" s="1">
        <v>2603</v>
      </c>
      <c r="D263" s="1" t="s">
        <v>815</v>
      </c>
      <c r="F263" s="1" t="s">
        <v>816</v>
      </c>
      <c r="G263" s="1" t="s">
        <v>685</v>
      </c>
      <c r="I263" s="1" t="s">
        <v>225</v>
      </c>
      <c r="K263" s="1" t="s">
        <v>817</v>
      </c>
      <c r="M263" s="1" t="s">
        <v>808</v>
      </c>
      <c r="N263" s="1" t="s">
        <v>1350</v>
      </c>
      <c r="O263" s="1" t="s">
        <v>1344</v>
      </c>
      <c r="P263" s="1" t="s">
        <v>1351</v>
      </c>
      <c r="Q263" s="1" t="s">
        <v>1366</v>
      </c>
      <c r="R263" s="1" t="s">
        <v>1367</v>
      </c>
    </row>
    <row r="264" spans="1:18" x14ac:dyDescent="0.45">
      <c r="A264" s="6">
        <f t="shared" si="4"/>
        <v>10111</v>
      </c>
      <c r="B264" s="6">
        <f>COUNTIF(D$1:D264,D264)</f>
        <v>1</v>
      </c>
      <c r="C264" s="1">
        <v>1011</v>
      </c>
      <c r="D264" s="1" t="s">
        <v>818</v>
      </c>
      <c r="F264" s="1" t="s">
        <v>819</v>
      </c>
      <c r="G264" s="1" t="s">
        <v>268</v>
      </c>
      <c r="I264" s="1" t="s">
        <v>225</v>
      </c>
      <c r="K264" s="1" t="s">
        <v>820</v>
      </c>
      <c r="M264" s="1" t="s">
        <v>808</v>
      </c>
      <c r="N264" s="1" t="s">
        <v>1350</v>
      </c>
      <c r="O264" s="1" t="s">
        <v>1344</v>
      </c>
      <c r="P264" s="1" t="s">
        <v>1351</v>
      </c>
      <c r="Q264" s="1" t="s">
        <v>1366</v>
      </c>
      <c r="R264" s="1" t="s">
        <v>1367</v>
      </c>
    </row>
    <row r="265" spans="1:18" x14ac:dyDescent="0.45">
      <c r="A265" s="6">
        <f t="shared" si="4"/>
        <v>12511</v>
      </c>
      <c r="B265" s="6">
        <f>COUNTIF(D$1:D265,D265)</f>
        <v>1</v>
      </c>
      <c r="C265" s="1">
        <v>1251</v>
      </c>
      <c r="D265" s="1" t="s">
        <v>821</v>
      </c>
      <c r="F265" s="1" t="s">
        <v>822</v>
      </c>
      <c r="G265" s="1" t="s">
        <v>248</v>
      </c>
      <c r="I265" s="1" t="s">
        <v>225</v>
      </c>
      <c r="K265" s="1" t="s">
        <v>823</v>
      </c>
      <c r="M265" s="1" t="s">
        <v>808</v>
      </c>
      <c r="N265" s="1" t="s">
        <v>1350</v>
      </c>
      <c r="O265" s="1" t="s">
        <v>1344</v>
      </c>
      <c r="P265" s="1" t="s">
        <v>1351</v>
      </c>
      <c r="Q265" s="1" t="s">
        <v>1366</v>
      </c>
      <c r="R265" s="1" t="s">
        <v>1367</v>
      </c>
    </row>
    <row r="266" spans="1:18" x14ac:dyDescent="0.45">
      <c r="A266" s="6">
        <f t="shared" si="4"/>
        <v>10101</v>
      </c>
      <c r="B266" s="6">
        <f>COUNTIF(D$1:D266,D266)</f>
        <v>1</v>
      </c>
      <c r="C266" s="1">
        <v>1010</v>
      </c>
      <c r="D266" s="1" t="s">
        <v>824</v>
      </c>
      <c r="F266" s="1" t="s">
        <v>825</v>
      </c>
      <c r="G266" s="1" t="s">
        <v>268</v>
      </c>
      <c r="I266" s="1" t="s">
        <v>225</v>
      </c>
      <c r="K266" s="1" t="s">
        <v>823</v>
      </c>
      <c r="M266" s="1" t="s">
        <v>808</v>
      </c>
      <c r="N266" s="1" t="s">
        <v>1350</v>
      </c>
      <c r="O266" s="1" t="s">
        <v>1344</v>
      </c>
      <c r="P266" s="1" t="s">
        <v>1351</v>
      </c>
      <c r="Q266" s="1" t="s">
        <v>1366</v>
      </c>
      <c r="R266" s="1" t="s">
        <v>1367</v>
      </c>
    </row>
    <row r="267" spans="1:18" x14ac:dyDescent="0.45">
      <c r="A267" s="6">
        <f t="shared" si="4"/>
        <v>26041</v>
      </c>
      <c r="B267" s="6">
        <f>COUNTIF(D$1:D267,D267)</f>
        <v>1</v>
      </c>
      <c r="C267" s="1">
        <v>2604</v>
      </c>
      <c r="D267" s="1" t="s">
        <v>828</v>
      </c>
      <c r="F267" s="1" t="s">
        <v>829</v>
      </c>
      <c r="G267" s="1" t="s">
        <v>685</v>
      </c>
      <c r="I267" s="1" t="s">
        <v>225</v>
      </c>
      <c r="K267" s="1" t="s">
        <v>830</v>
      </c>
      <c r="M267" s="1" t="s">
        <v>808</v>
      </c>
      <c r="N267" s="1" t="s">
        <v>1350</v>
      </c>
      <c r="O267" s="1" t="s">
        <v>1344</v>
      </c>
      <c r="P267" s="1" t="s">
        <v>1351</v>
      </c>
      <c r="Q267" s="1" t="s">
        <v>1366</v>
      </c>
      <c r="R267" s="1" t="s">
        <v>1367</v>
      </c>
    </row>
    <row r="268" spans="1:18" x14ac:dyDescent="0.45">
      <c r="A268" s="6">
        <f t="shared" si="4"/>
        <v>21551</v>
      </c>
      <c r="B268" s="6">
        <f>COUNTIF(D$1:D268,D268)</f>
        <v>1</v>
      </c>
      <c r="C268" s="1">
        <v>2155</v>
      </c>
      <c r="D268" s="1" t="s">
        <v>831</v>
      </c>
      <c r="F268" s="1" t="s">
        <v>832</v>
      </c>
      <c r="G268" s="1" t="s">
        <v>640</v>
      </c>
      <c r="I268" s="1" t="s">
        <v>225</v>
      </c>
      <c r="K268" s="1" t="s">
        <v>833</v>
      </c>
      <c r="M268" s="1" t="s">
        <v>808</v>
      </c>
      <c r="N268" s="1" t="s">
        <v>1350</v>
      </c>
      <c r="O268" s="1" t="s">
        <v>1344</v>
      </c>
      <c r="P268" s="1" t="s">
        <v>1351</v>
      </c>
      <c r="Q268" s="1" t="s">
        <v>1366</v>
      </c>
      <c r="R268" s="1" t="s">
        <v>1367</v>
      </c>
    </row>
    <row r="269" spans="1:18" x14ac:dyDescent="0.45">
      <c r="A269" s="6">
        <f t="shared" si="4"/>
        <v>25051</v>
      </c>
      <c r="B269" s="6">
        <f>COUNTIF(D$1:D269,D269)</f>
        <v>1</v>
      </c>
      <c r="C269" s="1">
        <v>2505</v>
      </c>
      <c r="D269" s="1" t="s">
        <v>834</v>
      </c>
      <c r="F269" s="1" t="s">
        <v>835</v>
      </c>
      <c r="G269" s="1" t="s">
        <v>229</v>
      </c>
      <c r="I269" s="1" t="s">
        <v>225</v>
      </c>
      <c r="K269" s="1" t="s">
        <v>836</v>
      </c>
      <c r="M269" s="1" t="s">
        <v>808</v>
      </c>
      <c r="N269" s="1" t="s">
        <v>1350</v>
      </c>
      <c r="O269" s="1" t="s">
        <v>1344</v>
      </c>
      <c r="P269" s="1" t="s">
        <v>1351</v>
      </c>
      <c r="Q269" s="1" t="s">
        <v>1366</v>
      </c>
      <c r="R269" s="1" t="s">
        <v>1367</v>
      </c>
    </row>
    <row r="270" spans="1:18" x14ac:dyDescent="0.45">
      <c r="A270" s="6">
        <f t="shared" si="4"/>
        <v>23571</v>
      </c>
      <c r="B270" s="6">
        <f>COUNTIF(D$1:D270,D270)</f>
        <v>1</v>
      </c>
      <c r="C270" s="1">
        <v>2357</v>
      </c>
      <c r="D270" s="1" t="s">
        <v>837</v>
      </c>
      <c r="F270" s="1" t="s">
        <v>838</v>
      </c>
      <c r="G270" s="1" t="s">
        <v>252</v>
      </c>
      <c r="I270" s="1" t="s">
        <v>225</v>
      </c>
      <c r="K270" s="1" t="s">
        <v>839</v>
      </c>
      <c r="M270" s="1" t="s">
        <v>808</v>
      </c>
      <c r="N270" s="1" t="s">
        <v>1350</v>
      </c>
      <c r="O270" s="1" t="s">
        <v>1344</v>
      </c>
      <c r="P270" s="1" t="s">
        <v>1351</v>
      </c>
      <c r="Q270" s="1" t="s">
        <v>1366</v>
      </c>
      <c r="R270" s="1" t="s">
        <v>1367</v>
      </c>
    </row>
    <row r="271" spans="1:18" x14ac:dyDescent="0.45">
      <c r="A271" s="6">
        <f t="shared" si="4"/>
        <v>10531</v>
      </c>
      <c r="B271" s="6">
        <f>COUNTIF(D$1:D271,D271)</f>
        <v>1</v>
      </c>
      <c r="C271" s="1">
        <v>1053</v>
      </c>
      <c r="D271" s="1" t="s">
        <v>840</v>
      </c>
      <c r="F271" s="1" t="s">
        <v>841</v>
      </c>
      <c r="G271" s="1" t="s">
        <v>43</v>
      </c>
      <c r="I271" s="1" t="s">
        <v>225</v>
      </c>
      <c r="K271" s="1" t="s">
        <v>842</v>
      </c>
      <c r="M271" s="1" t="s">
        <v>808</v>
      </c>
      <c r="N271" s="1" t="s">
        <v>1350</v>
      </c>
      <c r="O271" s="1" t="s">
        <v>1344</v>
      </c>
      <c r="P271" s="1" t="s">
        <v>1351</v>
      </c>
      <c r="Q271" s="1" t="s">
        <v>1366</v>
      </c>
      <c r="R271" s="1" t="s">
        <v>1367</v>
      </c>
    </row>
    <row r="272" spans="1:18" x14ac:dyDescent="0.45">
      <c r="A272" s="6">
        <f t="shared" si="4"/>
        <v>10571</v>
      </c>
      <c r="B272" s="6">
        <f>COUNTIF(D$1:D272,D272)</f>
        <v>1</v>
      </c>
      <c r="C272" s="1">
        <v>1057</v>
      </c>
      <c r="D272" s="1" t="s">
        <v>843</v>
      </c>
      <c r="F272" s="1" t="s">
        <v>844</v>
      </c>
      <c r="G272" s="1" t="s">
        <v>43</v>
      </c>
      <c r="I272" s="1" t="s">
        <v>225</v>
      </c>
      <c r="K272" s="1" t="s">
        <v>845</v>
      </c>
      <c r="M272" s="1" t="s">
        <v>808</v>
      </c>
      <c r="N272" s="1" t="s">
        <v>1350</v>
      </c>
      <c r="O272" s="1" t="s">
        <v>1344</v>
      </c>
      <c r="P272" s="1" t="s">
        <v>1351</v>
      </c>
      <c r="Q272" s="1" t="s">
        <v>1366</v>
      </c>
      <c r="R272" s="1" t="s">
        <v>1367</v>
      </c>
    </row>
    <row r="273" spans="1:18" x14ac:dyDescent="0.45">
      <c r="A273" s="6">
        <f t="shared" si="4"/>
        <v>27051</v>
      </c>
      <c r="B273" s="6">
        <f>COUNTIF(D$1:D273,D273)</f>
        <v>1</v>
      </c>
      <c r="C273" s="1">
        <v>2705</v>
      </c>
      <c r="D273" s="1" t="s">
        <v>846</v>
      </c>
      <c r="F273" s="1" t="s">
        <v>847</v>
      </c>
      <c r="G273" s="1" t="s">
        <v>848</v>
      </c>
      <c r="I273" s="1" t="s">
        <v>225</v>
      </c>
      <c r="K273" s="1" t="s">
        <v>849</v>
      </c>
      <c r="M273" s="1" t="s">
        <v>808</v>
      </c>
      <c r="N273" s="1" t="s">
        <v>1350</v>
      </c>
      <c r="O273" s="1" t="s">
        <v>1344</v>
      </c>
      <c r="P273" s="1" t="s">
        <v>1351</v>
      </c>
      <c r="Q273" s="1" t="s">
        <v>1366</v>
      </c>
      <c r="R273" s="1" t="s">
        <v>1367</v>
      </c>
    </row>
    <row r="274" spans="1:18" x14ac:dyDescent="0.45">
      <c r="A274" s="6">
        <f t="shared" si="4"/>
        <v>12531</v>
      </c>
      <c r="B274" s="6">
        <f>COUNTIF(D$1:D274,D274)</f>
        <v>1</v>
      </c>
      <c r="C274" s="1">
        <v>1253</v>
      </c>
      <c r="D274" s="1" t="s">
        <v>850</v>
      </c>
      <c r="F274" s="1" t="s">
        <v>851</v>
      </c>
      <c r="G274" s="1" t="s">
        <v>248</v>
      </c>
      <c r="I274" s="1" t="s">
        <v>225</v>
      </c>
      <c r="K274" s="1" t="s">
        <v>852</v>
      </c>
      <c r="M274" s="1" t="s">
        <v>808</v>
      </c>
      <c r="N274" s="1" t="s">
        <v>1350</v>
      </c>
      <c r="O274" s="1" t="s">
        <v>1344</v>
      </c>
      <c r="P274" s="1" t="s">
        <v>1351</v>
      </c>
      <c r="Q274" s="1" t="s">
        <v>1366</v>
      </c>
      <c r="R274" s="1" t="s">
        <v>1367</v>
      </c>
    </row>
    <row r="275" spans="1:18" x14ac:dyDescent="0.45">
      <c r="A275" s="6">
        <f t="shared" si="4"/>
        <v>10561</v>
      </c>
      <c r="B275" s="6">
        <f>COUNTIF(D$1:D275,D275)</f>
        <v>1</v>
      </c>
      <c r="C275" s="1">
        <v>1056</v>
      </c>
      <c r="D275" s="1" t="s">
        <v>853</v>
      </c>
      <c r="F275" s="1" t="s">
        <v>854</v>
      </c>
      <c r="G275" s="1" t="s">
        <v>43</v>
      </c>
      <c r="I275" s="1" t="s">
        <v>225</v>
      </c>
      <c r="K275" s="1" t="s">
        <v>855</v>
      </c>
      <c r="M275" s="1" t="s">
        <v>444</v>
      </c>
      <c r="N275" s="1" t="s">
        <v>1350</v>
      </c>
      <c r="O275" s="1" t="s">
        <v>1344</v>
      </c>
      <c r="P275" s="1" t="s">
        <v>1351</v>
      </c>
      <c r="Q275" s="1" t="s">
        <v>1366</v>
      </c>
      <c r="R275" s="1" t="s">
        <v>1367</v>
      </c>
    </row>
    <row r="276" spans="1:18" x14ac:dyDescent="0.45">
      <c r="A276" s="6">
        <f t="shared" si="4"/>
        <v>25001</v>
      </c>
      <c r="B276" s="6">
        <f>COUNTIF(D$1:D276,D276)</f>
        <v>1</v>
      </c>
      <c r="C276" s="1">
        <v>2500</v>
      </c>
      <c r="D276" s="1" t="s">
        <v>856</v>
      </c>
      <c r="F276" s="1" t="s">
        <v>857</v>
      </c>
      <c r="G276" s="1" t="s">
        <v>229</v>
      </c>
      <c r="I276" s="1" t="s">
        <v>44</v>
      </c>
      <c r="K276" s="1" t="s">
        <v>858</v>
      </c>
      <c r="M276" s="1" t="s">
        <v>444</v>
      </c>
      <c r="N276" s="1" t="s">
        <v>1350</v>
      </c>
      <c r="O276" s="1" t="s">
        <v>1344</v>
      </c>
      <c r="P276" s="1" t="s">
        <v>1351</v>
      </c>
      <c r="Q276" s="1" t="s">
        <v>1366</v>
      </c>
      <c r="R276" s="1" t="s">
        <v>1367</v>
      </c>
    </row>
    <row r="277" spans="1:18" x14ac:dyDescent="0.45">
      <c r="A277" s="6">
        <f t="shared" si="4"/>
        <v>26001</v>
      </c>
      <c r="B277" s="6">
        <f>COUNTIF(D$1:D277,D277)</f>
        <v>1</v>
      </c>
      <c r="C277" s="1">
        <v>2600</v>
      </c>
      <c r="D277" s="1" t="s">
        <v>859</v>
      </c>
      <c r="F277" s="1" t="s">
        <v>860</v>
      </c>
      <c r="G277" s="1" t="s">
        <v>685</v>
      </c>
      <c r="I277" s="1" t="s">
        <v>44</v>
      </c>
      <c r="K277" s="1" t="s">
        <v>861</v>
      </c>
      <c r="M277" s="1" t="s">
        <v>444</v>
      </c>
      <c r="N277" s="1" t="s">
        <v>1350</v>
      </c>
      <c r="O277" s="1" t="s">
        <v>1344</v>
      </c>
      <c r="P277" s="1" t="s">
        <v>1351</v>
      </c>
      <c r="Q277" s="1" t="s">
        <v>1366</v>
      </c>
      <c r="R277" s="1" t="s">
        <v>1367</v>
      </c>
    </row>
    <row r="278" spans="1:18" x14ac:dyDescent="0.45">
      <c r="A278" s="6">
        <f t="shared" si="4"/>
        <v>23511</v>
      </c>
      <c r="B278" s="6">
        <f>COUNTIF(D$1:D278,D278)</f>
        <v>1</v>
      </c>
      <c r="C278" s="1">
        <v>2351</v>
      </c>
      <c r="D278" s="1" t="s">
        <v>862</v>
      </c>
      <c r="F278" s="1" t="s">
        <v>863</v>
      </c>
      <c r="G278" s="1" t="s">
        <v>252</v>
      </c>
      <c r="I278" s="1" t="s">
        <v>44</v>
      </c>
      <c r="K278" s="1" t="s">
        <v>864</v>
      </c>
      <c r="M278" s="1" t="s">
        <v>444</v>
      </c>
      <c r="N278" s="1" t="s">
        <v>1350</v>
      </c>
      <c r="O278" s="1" t="s">
        <v>1344</v>
      </c>
      <c r="P278" s="1" t="s">
        <v>1351</v>
      </c>
      <c r="Q278" s="1" t="s">
        <v>1366</v>
      </c>
      <c r="R278" s="1" t="s">
        <v>1367</v>
      </c>
    </row>
    <row r="279" spans="1:18" x14ac:dyDescent="0.45">
      <c r="A279" s="6">
        <f t="shared" si="4"/>
        <v>11521</v>
      </c>
      <c r="B279" s="6">
        <f>COUNTIF(D$1:D279,D279)</f>
        <v>1</v>
      </c>
      <c r="C279" s="1">
        <v>1152</v>
      </c>
      <c r="D279" s="1" t="s">
        <v>865</v>
      </c>
      <c r="F279" s="1" t="s">
        <v>866</v>
      </c>
      <c r="G279" s="1" t="s">
        <v>628</v>
      </c>
      <c r="I279" s="1" t="s">
        <v>44</v>
      </c>
      <c r="K279" s="1" t="s">
        <v>867</v>
      </c>
      <c r="M279" s="1" t="s">
        <v>444</v>
      </c>
      <c r="N279" s="1" t="s">
        <v>1350</v>
      </c>
      <c r="O279" s="1" t="s">
        <v>1344</v>
      </c>
      <c r="P279" s="1" t="s">
        <v>1351</v>
      </c>
      <c r="Q279" s="1" t="s">
        <v>1366</v>
      </c>
      <c r="R279" s="1" t="s">
        <v>1367</v>
      </c>
    </row>
    <row r="280" spans="1:18" x14ac:dyDescent="0.45">
      <c r="A280" s="6">
        <f t="shared" si="4"/>
        <v>23531</v>
      </c>
      <c r="B280" s="6">
        <f>COUNTIF(D$1:D280,D280)</f>
        <v>1</v>
      </c>
      <c r="C280" s="1">
        <v>2353</v>
      </c>
      <c r="D280" s="1" t="s">
        <v>868</v>
      </c>
      <c r="F280" s="1" t="s">
        <v>869</v>
      </c>
      <c r="G280" s="1" t="s">
        <v>252</v>
      </c>
      <c r="I280" s="1" t="s">
        <v>44</v>
      </c>
      <c r="K280" s="1" t="s">
        <v>499</v>
      </c>
      <c r="M280" s="1" t="s">
        <v>444</v>
      </c>
      <c r="N280" s="1" t="s">
        <v>1350</v>
      </c>
      <c r="O280" s="1" t="s">
        <v>1344</v>
      </c>
      <c r="P280" s="1" t="s">
        <v>1351</v>
      </c>
      <c r="Q280" s="1" t="s">
        <v>1366</v>
      </c>
      <c r="R280" s="1" t="s">
        <v>1367</v>
      </c>
    </row>
    <row r="281" spans="1:18" x14ac:dyDescent="0.45">
      <c r="A281" s="6">
        <f t="shared" si="4"/>
        <v>23581</v>
      </c>
      <c r="B281" s="6">
        <f>COUNTIF(D$1:D281,D281)</f>
        <v>1</v>
      </c>
      <c r="C281" s="1">
        <v>2358</v>
      </c>
      <c r="D281" s="1" t="s">
        <v>250</v>
      </c>
      <c r="F281" s="1" t="s">
        <v>251</v>
      </c>
      <c r="G281" s="1" t="s">
        <v>252</v>
      </c>
      <c r="I281" s="1" t="s">
        <v>44</v>
      </c>
      <c r="K281" s="1" t="s">
        <v>770</v>
      </c>
      <c r="M281" s="1" t="s">
        <v>444</v>
      </c>
      <c r="N281" s="1" t="s">
        <v>1350</v>
      </c>
      <c r="O281" s="1" t="s">
        <v>1344</v>
      </c>
      <c r="P281" s="1" t="s">
        <v>1351</v>
      </c>
      <c r="Q281" s="1" t="s">
        <v>1366</v>
      </c>
      <c r="R281" s="1" t="s">
        <v>1367</v>
      </c>
    </row>
    <row r="282" spans="1:18" x14ac:dyDescent="0.45">
      <c r="A282" s="6">
        <f t="shared" si="4"/>
        <v>1511</v>
      </c>
      <c r="B282" s="6">
        <f>COUNTIF(D$1:D282,D282)</f>
        <v>1</v>
      </c>
      <c r="C282" s="1">
        <v>151</v>
      </c>
      <c r="D282" s="1" t="s">
        <v>870</v>
      </c>
      <c r="F282" s="1" t="s">
        <v>871</v>
      </c>
      <c r="G282" s="1" t="s">
        <v>32</v>
      </c>
      <c r="I282" s="1" t="s">
        <v>44</v>
      </c>
      <c r="K282" s="1" t="s">
        <v>872</v>
      </c>
      <c r="M282" s="1" t="s">
        <v>463</v>
      </c>
      <c r="N282" s="1" t="s">
        <v>1350</v>
      </c>
      <c r="O282" s="1" t="s">
        <v>1344</v>
      </c>
      <c r="P282" s="1" t="s">
        <v>1351</v>
      </c>
      <c r="Q282" s="1" t="s">
        <v>1366</v>
      </c>
      <c r="R282" s="1" t="s">
        <v>1367</v>
      </c>
    </row>
    <row r="283" spans="1:18" x14ac:dyDescent="0.45">
      <c r="A283" s="6">
        <f t="shared" si="4"/>
        <v>10021</v>
      </c>
      <c r="B283" s="6">
        <f>COUNTIF(D$1:D283,D283)</f>
        <v>1</v>
      </c>
      <c r="C283" s="1">
        <v>1002</v>
      </c>
      <c r="D283" s="1" t="s">
        <v>873</v>
      </c>
      <c r="F283" s="1" t="s">
        <v>874</v>
      </c>
      <c r="G283" s="1" t="s">
        <v>268</v>
      </c>
      <c r="I283" s="1" t="s">
        <v>44</v>
      </c>
      <c r="K283" s="1" t="s">
        <v>875</v>
      </c>
      <c r="M283" s="1" t="s">
        <v>463</v>
      </c>
      <c r="N283" s="1" t="s">
        <v>1350</v>
      </c>
      <c r="O283" s="1" t="s">
        <v>1344</v>
      </c>
      <c r="P283" s="1" t="s">
        <v>1351</v>
      </c>
      <c r="Q283" s="1" t="s">
        <v>1366</v>
      </c>
      <c r="R283" s="1" t="s">
        <v>1367</v>
      </c>
    </row>
    <row r="284" spans="1:18" x14ac:dyDescent="0.45">
      <c r="A284" s="6">
        <f t="shared" si="4"/>
        <v>50071</v>
      </c>
      <c r="B284" s="6">
        <f>COUNTIF(D$1:D284,D284)</f>
        <v>1</v>
      </c>
      <c r="C284" s="1">
        <v>5007</v>
      </c>
      <c r="D284" s="1" t="s">
        <v>876</v>
      </c>
      <c r="F284" s="1" t="s">
        <v>877</v>
      </c>
      <c r="G284" s="1" t="s">
        <v>112</v>
      </c>
      <c r="I284" s="1" t="s">
        <v>44</v>
      </c>
      <c r="K284" s="1" t="s">
        <v>878</v>
      </c>
      <c r="M284" s="1" t="s">
        <v>463</v>
      </c>
      <c r="N284" s="1" t="s">
        <v>1350</v>
      </c>
      <c r="O284" s="1" t="s">
        <v>1344</v>
      </c>
      <c r="P284" s="1" t="s">
        <v>1351</v>
      </c>
      <c r="Q284" s="1" t="s">
        <v>1366</v>
      </c>
      <c r="R284" s="1" t="s">
        <v>1367</v>
      </c>
    </row>
    <row r="285" spans="1:18" x14ac:dyDescent="0.45">
      <c r="A285" s="6">
        <f t="shared" si="4"/>
        <v>50171</v>
      </c>
      <c r="B285" s="6">
        <f>COUNTIF(D$1:D285,D285)</f>
        <v>1</v>
      </c>
      <c r="C285" s="1">
        <v>5017</v>
      </c>
      <c r="D285" s="1" t="s">
        <v>879</v>
      </c>
      <c r="F285" s="1" t="s">
        <v>880</v>
      </c>
      <c r="G285" s="1" t="s">
        <v>112</v>
      </c>
      <c r="I285" s="1" t="s">
        <v>44</v>
      </c>
      <c r="K285" s="1" t="s">
        <v>881</v>
      </c>
      <c r="M285" s="1" t="s">
        <v>463</v>
      </c>
      <c r="N285" s="1" t="s">
        <v>1350</v>
      </c>
      <c r="O285" s="1" t="s">
        <v>1344</v>
      </c>
      <c r="P285" s="1" t="s">
        <v>1351</v>
      </c>
      <c r="Q285" s="1" t="s">
        <v>1366</v>
      </c>
      <c r="R285" s="1" t="s">
        <v>1367</v>
      </c>
    </row>
    <row r="286" spans="1:18" x14ac:dyDescent="0.45">
      <c r="A286" s="6">
        <f t="shared" si="4"/>
        <v>1501</v>
      </c>
      <c r="B286" s="6">
        <f>COUNTIF(D$1:D286,D286)</f>
        <v>1</v>
      </c>
      <c r="C286" s="1">
        <v>150</v>
      </c>
      <c r="D286" s="1" t="s">
        <v>882</v>
      </c>
      <c r="F286" s="1" t="s">
        <v>883</v>
      </c>
      <c r="G286" s="1" t="s">
        <v>32</v>
      </c>
      <c r="I286" s="1" t="s">
        <v>44</v>
      </c>
      <c r="K286" s="1" t="s">
        <v>830</v>
      </c>
      <c r="M286" s="1" t="s">
        <v>463</v>
      </c>
      <c r="N286" s="1" t="s">
        <v>1350</v>
      </c>
      <c r="O286" s="1" t="s">
        <v>1344</v>
      </c>
      <c r="P286" s="1" t="s">
        <v>1351</v>
      </c>
      <c r="Q286" s="1" t="s">
        <v>1366</v>
      </c>
      <c r="R286" s="1" t="s">
        <v>1367</v>
      </c>
    </row>
    <row r="287" spans="1:18" x14ac:dyDescent="0.45">
      <c r="A287" s="6">
        <f t="shared" si="4"/>
        <v>7741</v>
      </c>
      <c r="B287" s="6">
        <f>COUNTIF(D$1:D287,D287)</f>
        <v>1</v>
      </c>
      <c r="C287" s="1">
        <v>774</v>
      </c>
      <c r="D287" s="1" t="s">
        <v>884</v>
      </c>
      <c r="F287" s="1" t="s">
        <v>885</v>
      </c>
      <c r="G287" s="1" t="s">
        <v>89</v>
      </c>
      <c r="I287" s="1" t="s">
        <v>49</v>
      </c>
      <c r="K287" s="1" t="s">
        <v>886</v>
      </c>
      <c r="M287" s="1" t="s">
        <v>463</v>
      </c>
      <c r="N287" s="1" t="s">
        <v>1350</v>
      </c>
      <c r="O287" s="1" t="s">
        <v>1344</v>
      </c>
      <c r="P287" s="1" t="s">
        <v>1351</v>
      </c>
      <c r="Q287" s="1" t="s">
        <v>1366</v>
      </c>
      <c r="R287" s="1" t="s">
        <v>1367</v>
      </c>
    </row>
    <row r="288" spans="1:18" x14ac:dyDescent="0.45">
      <c r="A288" s="6">
        <f t="shared" si="4"/>
        <v>23541</v>
      </c>
      <c r="B288" s="6">
        <f>COUNTIF(D$1:D288,D288)</f>
        <v>1</v>
      </c>
      <c r="C288" s="1">
        <v>2354</v>
      </c>
      <c r="D288" s="1" t="s">
        <v>887</v>
      </c>
      <c r="F288" s="1" t="s">
        <v>888</v>
      </c>
      <c r="G288" s="1" t="s">
        <v>252</v>
      </c>
      <c r="I288" s="1" t="s">
        <v>44</v>
      </c>
      <c r="K288" s="1" t="s">
        <v>791</v>
      </c>
      <c r="M288" s="1" t="s">
        <v>463</v>
      </c>
      <c r="N288" s="1" t="s">
        <v>1350</v>
      </c>
      <c r="O288" s="1" t="s">
        <v>1344</v>
      </c>
      <c r="P288" s="1" t="s">
        <v>1351</v>
      </c>
      <c r="Q288" s="1" t="s">
        <v>1366</v>
      </c>
      <c r="R288" s="1" t="s">
        <v>1367</v>
      </c>
    </row>
    <row r="289" spans="1:18" x14ac:dyDescent="0.45">
      <c r="A289" s="6">
        <f t="shared" si="4"/>
        <v>31091</v>
      </c>
      <c r="B289" s="6">
        <f>COUNTIF(D$1:D289,D289)</f>
        <v>1</v>
      </c>
      <c r="C289" s="1">
        <v>3109</v>
      </c>
      <c r="D289" s="1" t="s">
        <v>889</v>
      </c>
      <c r="F289" s="1" t="s">
        <v>890</v>
      </c>
      <c r="G289" s="1" t="s">
        <v>65</v>
      </c>
      <c r="I289" s="1" t="s">
        <v>49</v>
      </c>
      <c r="K289" s="1" t="s">
        <v>891</v>
      </c>
      <c r="M289" s="1" t="s">
        <v>463</v>
      </c>
      <c r="N289" s="1" t="s">
        <v>1350</v>
      </c>
      <c r="O289" s="1" t="s">
        <v>1344</v>
      </c>
      <c r="P289" s="1" t="s">
        <v>1351</v>
      </c>
      <c r="Q289" s="1" t="s">
        <v>1366</v>
      </c>
      <c r="R289" s="1" t="s">
        <v>1367</v>
      </c>
    </row>
    <row r="290" spans="1:18" x14ac:dyDescent="0.45">
      <c r="A290" s="6">
        <f t="shared" si="4"/>
        <v>67011</v>
      </c>
      <c r="B290" s="6">
        <f>COUNTIF(D$1:D290,D290)</f>
        <v>1</v>
      </c>
      <c r="C290" s="1">
        <v>6701</v>
      </c>
      <c r="D290" s="1" t="s">
        <v>892</v>
      </c>
      <c r="F290" s="1" t="s">
        <v>893</v>
      </c>
      <c r="G290" s="1" t="s">
        <v>894</v>
      </c>
      <c r="I290" s="1" t="s">
        <v>49</v>
      </c>
      <c r="K290" s="1" t="s">
        <v>895</v>
      </c>
      <c r="M290" s="1" t="s">
        <v>291</v>
      </c>
      <c r="N290" s="1" t="s">
        <v>1350</v>
      </c>
      <c r="O290" s="1" t="s">
        <v>1344</v>
      </c>
      <c r="P290" s="1" t="s">
        <v>1351</v>
      </c>
      <c r="Q290" s="1" t="s">
        <v>1366</v>
      </c>
      <c r="R290" s="1" t="s">
        <v>1367</v>
      </c>
    </row>
    <row r="291" spans="1:18" x14ac:dyDescent="0.45">
      <c r="A291" s="6">
        <f t="shared" si="4"/>
        <v>56671</v>
      </c>
      <c r="B291" s="6">
        <f>COUNTIF(D$1:D291,D291)</f>
        <v>1</v>
      </c>
      <c r="C291" s="1">
        <v>5667</v>
      </c>
      <c r="D291" s="1" t="s">
        <v>896</v>
      </c>
      <c r="F291" s="1" t="s">
        <v>897</v>
      </c>
      <c r="G291" s="1" t="s">
        <v>61</v>
      </c>
      <c r="I291" s="1" t="s">
        <v>49</v>
      </c>
      <c r="K291" s="1" t="s">
        <v>898</v>
      </c>
      <c r="M291" s="1" t="s">
        <v>291</v>
      </c>
      <c r="N291" s="1" t="s">
        <v>1350</v>
      </c>
      <c r="O291" s="1" t="s">
        <v>1344</v>
      </c>
      <c r="P291" s="1" t="s">
        <v>1351</v>
      </c>
      <c r="Q291" s="1" t="s">
        <v>1366</v>
      </c>
      <c r="R291" s="1" t="s">
        <v>1367</v>
      </c>
    </row>
    <row r="292" spans="1:18" x14ac:dyDescent="0.45">
      <c r="A292" s="6">
        <f t="shared" si="4"/>
        <v>7781</v>
      </c>
      <c r="B292" s="6">
        <f>COUNTIF(D$1:D292,D292)</f>
        <v>1</v>
      </c>
      <c r="C292" s="1">
        <v>778</v>
      </c>
      <c r="D292" s="1" t="s">
        <v>899</v>
      </c>
      <c r="F292" s="1" t="s">
        <v>900</v>
      </c>
      <c r="G292" s="1" t="s">
        <v>89</v>
      </c>
      <c r="I292" s="1" t="s">
        <v>49</v>
      </c>
      <c r="K292" s="1" t="s">
        <v>901</v>
      </c>
      <c r="M292" s="1" t="s">
        <v>291</v>
      </c>
      <c r="N292" s="1" t="s">
        <v>1350</v>
      </c>
      <c r="O292" s="1" t="s">
        <v>1344</v>
      </c>
      <c r="P292" s="1" t="s">
        <v>1351</v>
      </c>
      <c r="Q292" s="1" t="s">
        <v>1366</v>
      </c>
      <c r="R292" s="1" t="s">
        <v>1367</v>
      </c>
    </row>
    <row r="293" spans="1:18" x14ac:dyDescent="0.45">
      <c r="A293" s="6">
        <f t="shared" si="4"/>
        <v>30741</v>
      </c>
      <c r="B293" s="6">
        <f>COUNTIF(D$1:D293,D293)</f>
        <v>1</v>
      </c>
      <c r="C293" s="1">
        <v>3074</v>
      </c>
      <c r="D293" s="1" t="s">
        <v>902</v>
      </c>
      <c r="F293" s="1" t="s">
        <v>903</v>
      </c>
      <c r="G293" s="1" t="s">
        <v>53</v>
      </c>
      <c r="I293" s="1" t="s">
        <v>49</v>
      </c>
      <c r="K293" s="1" t="s">
        <v>904</v>
      </c>
      <c r="M293" s="1" t="s">
        <v>291</v>
      </c>
      <c r="N293" s="1" t="s">
        <v>1350</v>
      </c>
      <c r="O293" s="1" t="s">
        <v>1344</v>
      </c>
      <c r="P293" s="1" t="s">
        <v>1351</v>
      </c>
      <c r="Q293" s="1" t="s">
        <v>1366</v>
      </c>
      <c r="R293" s="1" t="s">
        <v>1367</v>
      </c>
    </row>
    <row r="294" spans="1:18" x14ac:dyDescent="0.45">
      <c r="A294" s="6">
        <f t="shared" si="4"/>
        <v>56691</v>
      </c>
      <c r="B294" s="6">
        <f>COUNTIF(D$1:D294,D294)</f>
        <v>1</v>
      </c>
      <c r="C294" s="1">
        <v>5669</v>
      </c>
      <c r="D294" s="1" t="s">
        <v>905</v>
      </c>
      <c r="F294" s="1" t="s">
        <v>906</v>
      </c>
      <c r="G294" s="1" t="s">
        <v>61</v>
      </c>
      <c r="I294" s="1" t="s">
        <v>49</v>
      </c>
      <c r="K294" s="1" t="s">
        <v>907</v>
      </c>
      <c r="M294" s="1" t="s">
        <v>291</v>
      </c>
      <c r="N294" s="1" t="s">
        <v>1350</v>
      </c>
      <c r="O294" s="1" t="s">
        <v>1344</v>
      </c>
      <c r="P294" s="1" t="s">
        <v>1351</v>
      </c>
      <c r="Q294" s="1" t="s">
        <v>1366</v>
      </c>
      <c r="R294" s="1" t="s">
        <v>1367</v>
      </c>
    </row>
    <row r="295" spans="1:18" x14ac:dyDescent="0.45">
      <c r="A295" s="6">
        <f t="shared" si="4"/>
        <v>65591</v>
      </c>
      <c r="B295" s="6">
        <f>COUNTIF(D$1:D295,D295)</f>
        <v>1</v>
      </c>
      <c r="C295" s="1">
        <v>6559</v>
      </c>
      <c r="D295" s="1" t="s">
        <v>908</v>
      </c>
      <c r="F295" s="1" t="s">
        <v>909</v>
      </c>
      <c r="G295" s="1" t="s">
        <v>82</v>
      </c>
      <c r="I295" s="1" t="s">
        <v>49</v>
      </c>
      <c r="K295" s="1" t="s">
        <v>910</v>
      </c>
      <c r="M295" s="1" t="s">
        <v>291</v>
      </c>
      <c r="N295" s="1" t="s">
        <v>1350</v>
      </c>
      <c r="O295" s="1" t="s">
        <v>1344</v>
      </c>
      <c r="P295" s="1" t="s">
        <v>1351</v>
      </c>
      <c r="Q295" s="1" t="s">
        <v>1366</v>
      </c>
      <c r="R295" s="1" t="s">
        <v>1367</v>
      </c>
    </row>
    <row r="296" spans="1:18" x14ac:dyDescent="0.45">
      <c r="A296" s="6">
        <f t="shared" si="4"/>
        <v>56681</v>
      </c>
      <c r="B296" s="6">
        <f>COUNTIF(D$1:D296,D296)</f>
        <v>1</v>
      </c>
      <c r="C296" s="1">
        <v>5668</v>
      </c>
      <c r="D296" s="1" t="s">
        <v>911</v>
      </c>
      <c r="F296" s="1" t="s">
        <v>912</v>
      </c>
      <c r="G296" s="1" t="s">
        <v>61</v>
      </c>
      <c r="I296" s="1" t="s">
        <v>49</v>
      </c>
      <c r="K296" s="1" t="s">
        <v>913</v>
      </c>
      <c r="M296" s="1" t="s">
        <v>291</v>
      </c>
      <c r="N296" s="1" t="s">
        <v>1350</v>
      </c>
      <c r="O296" s="1" t="s">
        <v>1344</v>
      </c>
      <c r="P296" s="1" t="s">
        <v>1351</v>
      </c>
      <c r="Q296" s="1" t="s">
        <v>1366</v>
      </c>
      <c r="R296" s="1" t="s">
        <v>1367</v>
      </c>
    </row>
    <row r="297" spans="1:18" x14ac:dyDescent="0.45">
      <c r="A297" s="6">
        <f t="shared" si="4"/>
        <v>35031</v>
      </c>
      <c r="B297" s="6">
        <f>COUNTIF(D$1:D297,D297)</f>
        <v>1</v>
      </c>
      <c r="C297" s="1">
        <v>3503</v>
      </c>
      <c r="D297" s="1" t="s">
        <v>916</v>
      </c>
      <c r="F297" s="1" t="s">
        <v>917</v>
      </c>
      <c r="G297" s="1" t="s">
        <v>918</v>
      </c>
      <c r="I297" s="1" t="s">
        <v>49</v>
      </c>
      <c r="K297" s="1" t="s">
        <v>919</v>
      </c>
      <c r="M297" s="1" t="s">
        <v>708</v>
      </c>
      <c r="N297" s="1" t="s">
        <v>1350</v>
      </c>
      <c r="O297" s="1" t="s">
        <v>1344</v>
      </c>
      <c r="P297" s="1" t="s">
        <v>1351</v>
      </c>
      <c r="Q297" s="1" t="s">
        <v>1366</v>
      </c>
      <c r="R297" s="1" t="s">
        <v>1367</v>
      </c>
    </row>
    <row r="298" spans="1:18" x14ac:dyDescent="0.45">
      <c r="A298" s="6">
        <f t="shared" si="4"/>
        <v>33121</v>
      </c>
      <c r="B298" s="6">
        <f>COUNTIF(D$1:D298,D298)</f>
        <v>1</v>
      </c>
      <c r="C298" s="1">
        <v>3312</v>
      </c>
      <c r="D298" s="1" t="s">
        <v>920</v>
      </c>
      <c r="F298" s="1" t="s">
        <v>921</v>
      </c>
      <c r="G298" s="1" t="s">
        <v>764</v>
      </c>
      <c r="I298" s="1" t="s">
        <v>49</v>
      </c>
      <c r="K298" s="1" t="s">
        <v>922</v>
      </c>
      <c r="M298" s="1" t="s">
        <v>708</v>
      </c>
      <c r="N298" s="1" t="s">
        <v>1350</v>
      </c>
      <c r="O298" s="1" t="s">
        <v>1344</v>
      </c>
      <c r="P298" s="1" t="s">
        <v>1351</v>
      </c>
      <c r="Q298" s="1" t="s">
        <v>1366</v>
      </c>
      <c r="R298" s="1" t="s">
        <v>1367</v>
      </c>
    </row>
    <row r="299" spans="1:18" x14ac:dyDescent="0.45">
      <c r="A299" s="6">
        <f t="shared" si="4"/>
        <v>56632</v>
      </c>
      <c r="B299" s="6">
        <f>COUNTIF(D$1:D299,D299)</f>
        <v>2</v>
      </c>
      <c r="C299" s="1">
        <v>5663</v>
      </c>
      <c r="D299" s="1" t="s">
        <v>67</v>
      </c>
      <c r="F299" s="1" t="s">
        <v>68</v>
      </c>
      <c r="G299" s="1" t="s">
        <v>61</v>
      </c>
      <c r="I299" s="1" t="s">
        <v>49</v>
      </c>
      <c r="K299" s="1" t="s">
        <v>923</v>
      </c>
      <c r="M299" s="1" t="s">
        <v>708</v>
      </c>
      <c r="N299" s="1" t="s">
        <v>1350</v>
      </c>
      <c r="O299" s="1" t="s">
        <v>1344</v>
      </c>
      <c r="P299" s="1" t="s">
        <v>1351</v>
      </c>
      <c r="Q299" s="1" t="s">
        <v>1366</v>
      </c>
      <c r="R299" s="1" t="s">
        <v>1367</v>
      </c>
    </row>
    <row r="300" spans="1:18" x14ac:dyDescent="0.45">
      <c r="A300" s="6">
        <f t="shared" si="4"/>
        <v>30681</v>
      </c>
      <c r="B300" s="6">
        <f>COUNTIF(D$1:D300,D300)</f>
        <v>1</v>
      </c>
      <c r="C300" s="1">
        <v>3068</v>
      </c>
      <c r="D300" s="1" t="s">
        <v>924</v>
      </c>
      <c r="F300" s="1" t="s">
        <v>925</v>
      </c>
      <c r="G300" s="1" t="s">
        <v>53</v>
      </c>
      <c r="I300" s="1" t="s">
        <v>49</v>
      </c>
      <c r="K300" s="1" t="s">
        <v>923</v>
      </c>
      <c r="M300" s="1" t="s">
        <v>708</v>
      </c>
      <c r="N300" s="1" t="s">
        <v>1350</v>
      </c>
      <c r="O300" s="1" t="s">
        <v>1344</v>
      </c>
      <c r="P300" s="1" t="s">
        <v>1351</v>
      </c>
      <c r="Q300" s="1" t="s">
        <v>1366</v>
      </c>
      <c r="R300" s="1" t="s">
        <v>1367</v>
      </c>
    </row>
    <row r="301" spans="1:18" x14ac:dyDescent="0.45">
      <c r="A301" s="6">
        <f t="shared" ref="A301:A355" si="5">IFERROR(C301*10+B301,"")</f>
        <v>55011</v>
      </c>
      <c r="B301" s="6">
        <f>COUNTIF(D$1:D301,D301)</f>
        <v>1</v>
      </c>
      <c r="C301" s="1">
        <v>5501</v>
      </c>
      <c r="D301" s="1" t="s">
        <v>926</v>
      </c>
      <c r="F301" s="1" t="s">
        <v>927</v>
      </c>
      <c r="G301" s="1" t="s">
        <v>928</v>
      </c>
      <c r="I301" s="1" t="s">
        <v>49</v>
      </c>
      <c r="K301" s="1" t="s">
        <v>929</v>
      </c>
      <c r="M301" s="1" t="s">
        <v>708</v>
      </c>
      <c r="N301" s="1" t="s">
        <v>1350</v>
      </c>
      <c r="O301" s="1" t="s">
        <v>1344</v>
      </c>
      <c r="P301" s="1" t="s">
        <v>1351</v>
      </c>
      <c r="Q301" s="1" t="s">
        <v>1366</v>
      </c>
      <c r="R301" s="1" t="s">
        <v>1367</v>
      </c>
    </row>
    <row r="302" spans="1:18" x14ac:dyDescent="0.45">
      <c r="A302" s="6">
        <f t="shared" si="5"/>
        <v>56661</v>
      </c>
      <c r="B302" s="6">
        <f>COUNTIF(D$1:D302,D302)</f>
        <v>1</v>
      </c>
      <c r="C302" s="1">
        <v>5666</v>
      </c>
      <c r="D302" s="1" t="s">
        <v>930</v>
      </c>
      <c r="F302" s="1" t="s">
        <v>931</v>
      </c>
      <c r="G302" s="1" t="s">
        <v>61</v>
      </c>
      <c r="I302" s="1" t="s">
        <v>49</v>
      </c>
      <c r="K302" s="1" t="s">
        <v>932</v>
      </c>
      <c r="M302" s="1" t="s">
        <v>708</v>
      </c>
      <c r="N302" s="1" t="s">
        <v>1350</v>
      </c>
      <c r="O302" s="1" t="s">
        <v>1344</v>
      </c>
      <c r="P302" s="1" t="s">
        <v>1351</v>
      </c>
      <c r="Q302" s="1" t="s">
        <v>1366</v>
      </c>
      <c r="R302" s="1" t="s">
        <v>1367</v>
      </c>
    </row>
    <row r="303" spans="1:18" x14ac:dyDescent="0.45">
      <c r="A303" s="6">
        <f t="shared" si="5"/>
        <v>65571</v>
      </c>
      <c r="B303" s="6">
        <f>COUNTIF(D$1:D303,D303)</f>
        <v>1</v>
      </c>
      <c r="C303" s="1">
        <v>6557</v>
      </c>
      <c r="D303" s="1" t="s">
        <v>933</v>
      </c>
      <c r="F303" s="1" t="s">
        <v>934</v>
      </c>
      <c r="G303" s="1" t="s">
        <v>82</v>
      </c>
      <c r="I303" s="1" t="s">
        <v>49</v>
      </c>
      <c r="K303" s="1" t="s">
        <v>935</v>
      </c>
      <c r="M303" s="1" t="s">
        <v>336</v>
      </c>
      <c r="N303" s="1" t="s">
        <v>1350</v>
      </c>
      <c r="O303" s="1" t="s">
        <v>1344</v>
      </c>
      <c r="P303" s="1" t="s">
        <v>1351</v>
      </c>
      <c r="Q303" s="1" t="s">
        <v>1366</v>
      </c>
      <c r="R303" s="1" t="s">
        <v>1367</v>
      </c>
    </row>
    <row r="304" spans="1:18" x14ac:dyDescent="0.45">
      <c r="A304" s="6">
        <f t="shared" si="5"/>
        <v>59051</v>
      </c>
      <c r="B304" s="6">
        <f>COUNTIF(D$1:D304,D304)</f>
        <v>1</v>
      </c>
      <c r="C304" s="1">
        <v>5905</v>
      </c>
      <c r="D304" s="1" t="s">
        <v>936</v>
      </c>
      <c r="F304" s="1" t="s">
        <v>937</v>
      </c>
      <c r="G304" s="1" t="s">
        <v>740</v>
      </c>
      <c r="I304" s="1" t="s">
        <v>49</v>
      </c>
      <c r="K304" s="1" t="s">
        <v>938</v>
      </c>
      <c r="M304" s="1" t="s">
        <v>336</v>
      </c>
      <c r="N304" s="1" t="s">
        <v>1350</v>
      </c>
      <c r="O304" s="1" t="s">
        <v>1344</v>
      </c>
      <c r="P304" s="1" t="s">
        <v>1351</v>
      </c>
      <c r="Q304" s="1" t="s">
        <v>1366</v>
      </c>
      <c r="R304" s="1" t="s">
        <v>1367</v>
      </c>
    </row>
    <row r="305" spans="1:18" x14ac:dyDescent="0.45">
      <c r="A305" s="6">
        <f t="shared" si="5"/>
        <v>30702</v>
      </c>
      <c r="B305" s="6">
        <f>COUNTIF(D$1:D305,D305)</f>
        <v>2</v>
      </c>
      <c r="C305" s="1">
        <v>3070</v>
      </c>
      <c r="D305" s="1" t="s">
        <v>51</v>
      </c>
      <c r="F305" s="1" t="s">
        <v>52</v>
      </c>
      <c r="G305" s="1" t="s">
        <v>53</v>
      </c>
      <c r="I305" s="1" t="s">
        <v>49</v>
      </c>
      <c r="K305" s="1" t="s">
        <v>939</v>
      </c>
      <c r="M305" s="1" t="s">
        <v>336</v>
      </c>
      <c r="N305" s="1" t="s">
        <v>1350</v>
      </c>
      <c r="O305" s="1" t="s">
        <v>1344</v>
      </c>
      <c r="P305" s="1" t="s">
        <v>1351</v>
      </c>
      <c r="Q305" s="1" t="s">
        <v>1366</v>
      </c>
      <c r="R305" s="1" t="s">
        <v>1367</v>
      </c>
    </row>
    <row r="306" spans="1:18" x14ac:dyDescent="0.45">
      <c r="A306" s="6">
        <f t="shared" si="5"/>
        <v>56621</v>
      </c>
      <c r="B306" s="6">
        <f>COUNTIF(D$1:D306,D306)</f>
        <v>1</v>
      </c>
      <c r="C306" s="1">
        <v>5662</v>
      </c>
      <c r="D306" s="1" t="s">
        <v>940</v>
      </c>
      <c r="F306" s="1" t="s">
        <v>941</v>
      </c>
      <c r="G306" s="1" t="s">
        <v>61</v>
      </c>
      <c r="I306" s="1" t="s">
        <v>49</v>
      </c>
      <c r="K306" s="1" t="s">
        <v>942</v>
      </c>
      <c r="M306" s="1" t="s">
        <v>336</v>
      </c>
      <c r="N306" s="1" t="s">
        <v>1350</v>
      </c>
      <c r="O306" s="1" t="s">
        <v>1344</v>
      </c>
      <c r="P306" s="1" t="s">
        <v>1351</v>
      </c>
      <c r="Q306" s="1" t="s">
        <v>1366</v>
      </c>
      <c r="R306" s="1" t="s">
        <v>1367</v>
      </c>
    </row>
    <row r="307" spans="1:18" x14ac:dyDescent="0.45">
      <c r="A307" s="6">
        <f t="shared" si="5"/>
        <v>65601</v>
      </c>
      <c r="B307" s="6">
        <f>COUNTIF(D$1:D307,D307)</f>
        <v>1</v>
      </c>
      <c r="C307" s="1">
        <v>6560</v>
      </c>
      <c r="D307" s="1" t="s">
        <v>943</v>
      </c>
      <c r="F307" s="1" t="s">
        <v>944</v>
      </c>
      <c r="G307" s="1" t="s">
        <v>82</v>
      </c>
      <c r="I307" s="1" t="s">
        <v>49</v>
      </c>
      <c r="K307" s="1" t="s">
        <v>945</v>
      </c>
      <c r="M307" s="1" t="s">
        <v>336</v>
      </c>
      <c r="N307" s="1" t="s">
        <v>1350</v>
      </c>
      <c r="O307" s="1" t="s">
        <v>1344</v>
      </c>
      <c r="P307" s="1" t="s">
        <v>1351</v>
      </c>
      <c r="Q307" s="1" t="s">
        <v>1366</v>
      </c>
      <c r="R307" s="1" t="s">
        <v>1367</v>
      </c>
    </row>
    <row r="308" spans="1:18" x14ac:dyDescent="0.45">
      <c r="A308" s="6">
        <f t="shared" si="5"/>
        <v>56701</v>
      </c>
      <c r="B308" s="6">
        <f>COUNTIF(D$1:D308,D308)</f>
        <v>1</v>
      </c>
      <c r="C308" s="1">
        <v>5670</v>
      </c>
      <c r="D308" s="1" t="s">
        <v>946</v>
      </c>
      <c r="F308" s="1" t="s">
        <v>947</v>
      </c>
      <c r="G308" s="1" t="s">
        <v>61</v>
      </c>
      <c r="I308" s="1" t="s">
        <v>49</v>
      </c>
      <c r="K308" s="1" t="s">
        <v>948</v>
      </c>
      <c r="M308" s="1" t="s">
        <v>336</v>
      </c>
      <c r="N308" s="1" t="s">
        <v>1350</v>
      </c>
      <c r="O308" s="1" t="s">
        <v>1344</v>
      </c>
      <c r="P308" s="1" t="s">
        <v>1351</v>
      </c>
      <c r="Q308" s="1" t="s">
        <v>1366</v>
      </c>
      <c r="R308" s="1" t="s">
        <v>1367</v>
      </c>
    </row>
    <row r="309" spans="1:18" x14ac:dyDescent="0.45">
      <c r="A309" s="6">
        <f t="shared" si="5"/>
        <v>33151</v>
      </c>
      <c r="B309" s="6">
        <f>COUNTIF(D$1:D309,D309)</f>
        <v>1</v>
      </c>
      <c r="C309" s="1">
        <v>3315</v>
      </c>
      <c r="D309" s="1" t="s">
        <v>949</v>
      </c>
      <c r="F309" s="1" t="s">
        <v>950</v>
      </c>
      <c r="G309" s="1" t="s">
        <v>764</v>
      </c>
      <c r="I309" s="1" t="s">
        <v>49</v>
      </c>
      <c r="K309" s="1" t="s">
        <v>948</v>
      </c>
      <c r="M309" s="1" t="s">
        <v>336</v>
      </c>
      <c r="N309" s="1" t="s">
        <v>1350</v>
      </c>
      <c r="O309" s="1" t="s">
        <v>1344</v>
      </c>
      <c r="P309" s="1" t="s">
        <v>1351</v>
      </c>
      <c r="Q309" s="1" t="s">
        <v>1366</v>
      </c>
      <c r="R309" s="1" t="s">
        <v>1367</v>
      </c>
    </row>
    <row r="310" spans="1:18" x14ac:dyDescent="0.45">
      <c r="A310" s="6">
        <f t="shared" si="5"/>
        <v>30661</v>
      </c>
      <c r="B310" s="6">
        <f>COUNTIF(D$1:D310,D310)</f>
        <v>1</v>
      </c>
      <c r="C310" s="1">
        <v>3066</v>
      </c>
      <c r="D310" s="1" t="s">
        <v>951</v>
      </c>
      <c r="F310" s="1" t="s">
        <v>952</v>
      </c>
      <c r="G310" s="1" t="s">
        <v>53</v>
      </c>
      <c r="I310" s="1" t="s">
        <v>49</v>
      </c>
      <c r="K310" s="1" t="s">
        <v>953</v>
      </c>
      <c r="M310" s="1" t="s">
        <v>336</v>
      </c>
      <c r="N310" s="1" t="s">
        <v>1350</v>
      </c>
      <c r="O310" s="1" t="s">
        <v>1344</v>
      </c>
      <c r="P310" s="1" t="s">
        <v>1351</v>
      </c>
      <c r="Q310" s="1" t="s">
        <v>1366</v>
      </c>
      <c r="R310" s="1" t="s">
        <v>1367</v>
      </c>
    </row>
    <row r="311" spans="1:18" x14ac:dyDescent="0.45">
      <c r="A311" s="6">
        <f t="shared" si="5"/>
        <v>67001</v>
      </c>
      <c r="B311" s="6">
        <f>COUNTIF(D$1:D311,D311)</f>
        <v>1</v>
      </c>
      <c r="C311" s="1">
        <v>6700</v>
      </c>
      <c r="D311" s="1" t="s">
        <v>954</v>
      </c>
      <c r="F311" s="1" t="s">
        <v>955</v>
      </c>
      <c r="G311" s="1" t="s">
        <v>894</v>
      </c>
      <c r="I311" s="1" t="s">
        <v>72</v>
      </c>
      <c r="K311" s="1" t="s">
        <v>956</v>
      </c>
      <c r="M311" s="1" t="s">
        <v>404</v>
      </c>
      <c r="N311" s="1" t="s">
        <v>1350</v>
      </c>
      <c r="O311" s="1" t="s">
        <v>1344</v>
      </c>
      <c r="P311" s="1" t="s">
        <v>1351</v>
      </c>
      <c r="Q311" s="1" t="s">
        <v>1366</v>
      </c>
      <c r="R311" s="1" t="s">
        <v>1367</v>
      </c>
    </row>
    <row r="312" spans="1:18" x14ac:dyDescent="0.45">
      <c r="A312" s="6">
        <f t="shared" si="5"/>
        <v>30561</v>
      </c>
      <c r="B312" s="6">
        <f>COUNTIF(D$1:D312,D312)</f>
        <v>1</v>
      </c>
      <c r="C312" s="1">
        <v>3056</v>
      </c>
      <c r="D312" s="1" t="s">
        <v>957</v>
      </c>
      <c r="F312" s="1" t="s">
        <v>958</v>
      </c>
      <c r="G312" s="1" t="s">
        <v>53</v>
      </c>
      <c r="I312" s="1" t="s">
        <v>72</v>
      </c>
      <c r="K312" s="1" t="s">
        <v>959</v>
      </c>
      <c r="M312" s="1" t="s">
        <v>404</v>
      </c>
      <c r="N312" s="1" t="s">
        <v>1350</v>
      </c>
      <c r="O312" s="1" t="s">
        <v>1344</v>
      </c>
      <c r="P312" s="1" t="s">
        <v>1351</v>
      </c>
      <c r="Q312" s="1" t="s">
        <v>1366</v>
      </c>
      <c r="R312" s="1" t="s">
        <v>1367</v>
      </c>
    </row>
    <row r="313" spans="1:18" x14ac:dyDescent="0.45">
      <c r="A313" s="6">
        <f t="shared" si="5"/>
        <v>59031</v>
      </c>
      <c r="B313" s="6">
        <f>COUNTIF(D$1:D313,D313)</f>
        <v>1</v>
      </c>
      <c r="C313" s="1">
        <v>5903</v>
      </c>
      <c r="D313" s="1" t="s">
        <v>960</v>
      </c>
      <c r="F313" s="1" t="s">
        <v>961</v>
      </c>
      <c r="G313" s="1" t="s">
        <v>740</v>
      </c>
      <c r="I313" s="1" t="s">
        <v>72</v>
      </c>
      <c r="K313" s="1" t="s">
        <v>962</v>
      </c>
      <c r="M313" s="1" t="s">
        <v>404</v>
      </c>
      <c r="N313" s="1" t="s">
        <v>1350</v>
      </c>
      <c r="O313" s="1" t="s">
        <v>1344</v>
      </c>
      <c r="P313" s="1" t="s">
        <v>1351</v>
      </c>
      <c r="Q313" s="1" t="s">
        <v>1366</v>
      </c>
      <c r="R313" s="1" t="s">
        <v>1367</v>
      </c>
    </row>
    <row r="314" spans="1:18" x14ac:dyDescent="0.45">
      <c r="A314" s="6">
        <f t="shared" si="5"/>
        <v>31021</v>
      </c>
      <c r="B314" s="6">
        <f>COUNTIF(D$1:D314,D314)</f>
        <v>1</v>
      </c>
      <c r="C314" s="1">
        <v>3102</v>
      </c>
      <c r="D314" s="1" t="s">
        <v>963</v>
      </c>
      <c r="F314" s="1" t="s">
        <v>964</v>
      </c>
      <c r="G314" s="1" t="s">
        <v>65</v>
      </c>
      <c r="I314" s="1" t="s">
        <v>72</v>
      </c>
      <c r="K314" s="1" t="s">
        <v>965</v>
      </c>
      <c r="M314" s="1" t="s">
        <v>404</v>
      </c>
      <c r="N314" s="1" t="s">
        <v>1350</v>
      </c>
      <c r="O314" s="1" t="s">
        <v>1344</v>
      </c>
      <c r="P314" s="1" t="s">
        <v>1351</v>
      </c>
      <c r="Q314" s="1" t="s">
        <v>1366</v>
      </c>
      <c r="R314" s="1" t="s">
        <v>1367</v>
      </c>
    </row>
    <row r="315" spans="1:18" x14ac:dyDescent="0.45">
      <c r="A315" s="6">
        <f t="shared" si="5"/>
        <v>65551</v>
      </c>
      <c r="B315" s="6">
        <f>COUNTIF(D$1:D315,D315)</f>
        <v>1</v>
      </c>
      <c r="C315" s="1">
        <v>6555</v>
      </c>
      <c r="D315" s="1" t="s">
        <v>966</v>
      </c>
      <c r="F315" s="1" t="s">
        <v>967</v>
      </c>
      <c r="G315" s="1" t="s">
        <v>82</v>
      </c>
      <c r="I315" s="1" t="s">
        <v>72</v>
      </c>
      <c r="K315" s="1" t="s">
        <v>968</v>
      </c>
      <c r="M315" s="1" t="s">
        <v>404</v>
      </c>
      <c r="N315" s="1" t="s">
        <v>1350</v>
      </c>
      <c r="O315" s="1" t="s">
        <v>1344</v>
      </c>
      <c r="P315" s="1" t="s">
        <v>1351</v>
      </c>
      <c r="Q315" s="1" t="s">
        <v>1366</v>
      </c>
      <c r="R315" s="1" t="s">
        <v>1367</v>
      </c>
    </row>
    <row r="316" spans="1:18" x14ac:dyDescent="0.45">
      <c r="A316" s="6">
        <f t="shared" si="5"/>
        <v>31571</v>
      </c>
      <c r="B316" s="6">
        <f>COUNTIF(D$1:D316,D316)</f>
        <v>1</v>
      </c>
      <c r="C316" s="1">
        <v>3157</v>
      </c>
      <c r="D316" s="1" t="s">
        <v>969</v>
      </c>
      <c r="F316" s="1" t="s">
        <v>970</v>
      </c>
      <c r="G316" s="1" t="s">
        <v>971</v>
      </c>
      <c r="I316" s="1" t="s">
        <v>72</v>
      </c>
      <c r="K316" s="1" t="s">
        <v>972</v>
      </c>
      <c r="M316" s="1" t="s">
        <v>404</v>
      </c>
      <c r="N316" s="1" t="s">
        <v>1350</v>
      </c>
      <c r="O316" s="1" t="s">
        <v>1344</v>
      </c>
      <c r="P316" s="1" t="s">
        <v>1351</v>
      </c>
      <c r="Q316" s="1" t="s">
        <v>1366</v>
      </c>
      <c r="R316" s="1" t="s">
        <v>1367</v>
      </c>
    </row>
    <row r="317" spans="1:18" x14ac:dyDescent="0.45">
      <c r="A317" s="6">
        <f t="shared" si="5"/>
        <v>67121</v>
      </c>
      <c r="B317" s="6">
        <f>COUNTIF(D$1:D317,D317)</f>
        <v>1</v>
      </c>
      <c r="C317" s="1">
        <v>6712</v>
      </c>
      <c r="D317" s="1" t="s">
        <v>975</v>
      </c>
      <c r="F317" s="1" t="s">
        <v>955</v>
      </c>
      <c r="G317" s="1" t="s">
        <v>48</v>
      </c>
      <c r="I317" s="1" t="s">
        <v>72</v>
      </c>
      <c r="K317" s="1" t="s">
        <v>976</v>
      </c>
      <c r="M317" s="1" t="s">
        <v>540</v>
      </c>
      <c r="N317" s="1" t="s">
        <v>1350</v>
      </c>
      <c r="O317" s="1" t="s">
        <v>1344</v>
      </c>
      <c r="P317" s="1" t="s">
        <v>1351</v>
      </c>
      <c r="Q317" s="1" t="s">
        <v>1366</v>
      </c>
      <c r="R317" s="1" t="s">
        <v>1367</v>
      </c>
    </row>
    <row r="318" spans="1:18" x14ac:dyDescent="0.45">
      <c r="A318" s="6">
        <f t="shared" si="5"/>
        <v>33071</v>
      </c>
      <c r="B318" s="6">
        <f>COUNTIF(D$1:D318,D318)</f>
        <v>1</v>
      </c>
      <c r="C318" s="1">
        <v>3307</v>
      </c>
      <c r="D318" s="1" t="s">
        <v>977</v>
      </c>
      <c r="F318" s="1" t="s">
        <v>978</v>
      </c>
      <c r="G318" s="1" t="s">
        <v>764</v>
      </c>
      <c r="I318" s="1" t="s">
        <v>72</v>
      </c>
      <c r="K318" s="1" t="s">
        <v>979</v>
      </c>
      <c r="M318" s="1" t="s">
        <v>540</v>
      </c>
      <c r="N318" s="1" t="s">
        <v>1350</v>
      </c>
      <c r="O318" s="1" t="s">
        <v>1344</v>
      </c>
      <c r="P318" s="1" t="s">
        <v>1351</v>
      </c>
      <c r="Q318" s="1" t="s">
        <v>1366</v>
      </c>
      <c r="R318" s="1" t="s">
        <v>1367</v>
      </c>
    </row>
    <row r="319" spans="1:18" x14ac:dyDescent="0.45">
      <c r="A319" s="6">
        <f t="shared" si="5"/>
        <v>56562</v>
      </c>
      <c r="B319" s="6">
        <f>COUNTIF(D$1:D319,D319)</f>
        <v>2</v>
      </c>
      <c r="C319" s="1">
        <v>5656</v>
      </c>
      <c r="D319" s="1" t="s">
        <v>84</v>
      </c>
      <c r="F319" s="1" t="s">
        <v>85</v>
      </c>
      <c r="G319" s="1" t="s">
        <v>61</v>
      </c>
      <c r="I319" s="1" t="s">
        <v>72</v>
      </c>
      <c r="K319" s="1" t="s">
        <v>942</v>
      </c>
      <c r="M319" s="1" t="s">
        <v>540</v>
      </c>
      <c r="N319" s="1" t="s">
        <v>1350</v>
      </c>
      <c r="O319" s="1" t="s">
        <v>1344</v>
      </c>
      <c r="P319" s="1" t="s">
        <v>1351</v>
      </c>
      <c r="Q319" s="1" t="s">
        <v>1366</v>
      </c>
      <c r="R319" s="1" t="s">
        <v>1367</v>
      </c>
    </row>
    <row r="320" spans="1:18" x14ac:dyDescent="0.45">
      <c r="A320" s="6">
        <f t="shared" si="5"/>
        <v>56601</v>
      </c>
      <c r="B320" s="6">
        <f>COUNTIF(D$1:D320,D320)</f>
        <v>1</v>
      </c>
      <c r="C320" s="1">
        <v>5660</v>
      </c>
      <c r="D320" s="1" t="s">
        <v>980</v>
      </c>
      <c r="F320" s="1" t="s">
        <v>981</v>
      </c>
      <c r="G320" s="1" t="s">
        <v>61</v>
      </c>
      <c r="I320" s="1" t="s">
        <v>72</v>
      </c>
      <c r="K320" s="1" t="s">
        <v>982</v>
      </c>
      <c r="M320" s="1" t="s">
        <v>540</v>
      </c>
      <c r="N320" s="1" t="s">
        <v>1350</v>
      </c>
      <c r="O320" s="1" t="s">
        <v>1344</v>
      </c>
      <c r="P320" s="1" t="s">
        <v>1351</v>
      </c>
      <c r="Q320" s="1" t="s">
        <v>1366</v>
      </c>
      <c r="R320" s="1" t="s">
        <v>1367</v>
      </c>
    </row>
    <row r="321" spans="1:18" x14ac:dyDescent="0.45">
      <c r="A321" s="6">
        <f t="shared" si="5"/>
        <v>56551</v>
      </c>
      <c r="B321" s="6">
        <f>COUNTIF(D$1:D321,D321)</f>
        <v>1</v>
      </c>
      <c r="C321" s="1">
        <v>5655</v>
      </c>
      <c r="D321" s="1" t="s">
        <v>983</v>
      </c>
      <c r="F321" s="1" t="s">
        <v>984</v>
      </c>
      <c r="G321" s="1" t="s">
        <v>61</v>
      </c>
      <c r="I321" s="1" t="s">
        <v>72</v>
      </c>
      <c r="K321" s="1" t="s">
        <v>922</v>
      </c>
      <c r="M321" s="1" t="s">
        <v>540</v>
      </c>
      <c r="N321" s="1" t="s">
        <v>1350</v>
      </c>
      <c r="O321" s="1" t="s">
        <v>1344</v>
      </c>
      <c r="P321" s="1" t="s">
        <v>1351</v>
      </c>
      <c r="Q321" s="1" t="s">
        <v>1366</v>
      </c>
      <c r="R321" s="1" t="s">
        <v>1367</v>
      </c>
    </row>
    <row r="322" spans="1:18" x14ac:dyDescent="0.45">
      <c r="A322" s="6">
        <f t="shared" si="5"/>
        <v>30551</v>
      </c>
      <c r="B322" s="6">
        <f>COUNTIF(D$1:D322,D322)</f>
        <v>1</v>
      </c>
      <c r="C322" s="1">
        <v>3055</v>
      </c>
      <c r="D322" s="1" t="s">
        <v>985</v>
      </c>
      <c r="F322" s="1" t="s">
        <v>986</v>
      </c>
      <c r="G322" s="1" t="s">
        <v>53</v>
      </c>
      <c r="I322" s="1" t="s">
        <v>72</v>
      </c>
      <c r="K322" s="1" t="s">
        <v>987</v>
      </c>
      <c r="M322" s="1" t="s">
        <v>540</v>
      </c>
      <c r="N322" s="1" t="s">
        <v>1350</v>
      </c>
      <c r="O322" s="1" t="s">
        <v>1344</v>
      </c>
      <c r="P322" s="1" t="s">
        <v>1351</v>
      </c>
      <c r="Q322" s="1" t="s">
        <v>1366</v>
      </c>
      <c r="R322" s="1" t="s">
        <v>1367</v>
      </c>
    </row>
    <row r="323" spans="1:18" x14ac:dyDescent="0.45">
      <c r="A323" s="6">
        <f t="shared" si="5"/>
        <v>55001</v>
      </c>
      <c r="B323" s="6">
        <f>COUNTIF(D$1:D323,D323)</f>
        <v>1</v>
      </c>
      <c r="C323" s="1">
        <v>5500</v>
      </c>
      <c r="D323" s="1" t="s">
        <v>988</v>
      </c>
      <c r="F323" s="1" t="s">
        <v>989</v>
      </c>
      <c r="G323" s="1" t="s">
        <v>928</v>
      </c>
      <c r="I323" s="1" t="s">
        <v>72</v>
      </c>
      <c r="K323" s="1" t="s">
        <v>990</v>
      </c>
      <c r="M323" s="1" t="s">
        <v>540</v>
      </c>
      <c r="N323" s="1" t="s">
        <v>1350</v>
      </c>
      <c r="O323" s="1" t="s">
        <v>1344</v>
      </c>
      <c r="P323" s="1" t="s">
        <v>1351</v>
      </c>
      <c r="Q323" s="1" t="s">
        <v>1366</v>
      </c>
      <c r="R323" s="1" t="s">
        <v>1367</v>
      </c>
    </row>
    <row r="324" spans="1:18" x14ac:dyDescent="0.45">
      <c r="A324" s="6">
        <f t="shared" si="5"/>
        <v>56591</v>
      </c>
      <c r="B324" s="6">
        <f>COUNTIF(D$1:D324,D324)</f>
        <v>1</v>
      </c>
      <c r="C324" s="1">
        <v>5659</v>
      </c>
      <c r="D324" s="1" t="s">
        <v>991</v>
      </c>
      <c r="F324" s="1" t="s">
        <v>992</v>
      </c>
      <c r="G324" s="1" t="s">
        <v>61</v>
      </c>
      <c r="I324" s="1" t="s">
        <v>72</v>
      </c>
      <c r="K324" s="1" t="s">
        <v>993</v>
      </c>
      <c r="M324" s="1" t="s">
        <v>540</v>
      </c>
      <c r="N324" s="1" t="s">
        <v>1350</v>
      </c>
      <c r="O324" s="1" t="s">
        <v>1344</v>
      </c>
      <c r="P324" s="1" t="s">
        <v>1351</v>
      </c>
      <c r="Q324" s="1" t="s">
        <v>1366</v>
      </c>
      <c r="R324" s="1" t="s">
        <v>1367</v>
      </c>
    </row>
    <row r="325" spans="1:18" x14ac:dyDescent="0.45">
      <c r="A325" s="6">
        <f t="shared" si="5"/>
        <v>65531</v>
      </c>
      <c r="B325" s="6">
        <f>COUNTIF(D$1:D325,D325)</f>
        <v>1</v>
      </c>
      <c r="C325" s="1">
        <v>6553</v>
      </c>
      <c r="D325" s="1" t="s">
        <v>994</v>
      </c>
      <c r="F325" s="1" t="s">
        <v>995</v>
      </c>
      <c r="G325" s="1" t="s">
        <v>82</v>
      </c>
      <c r="I325" s="1" t="s">
        <v>72</v>
      </c>
      <c r="K325" s="1" t="s">
        <v>996</v>
      </c>
      <c r="M325" s="1" t="s">
        <v>380</v>
      </c>
      <c r="N325" s="1" t="s">
        <v>1350</v>
      </c>
      <c r="O325" s="1" t="s">
        <v>1344</v>
      </c>
      <c r="P325" s="1" t="s">
        <v>1351</v>
      </c>
      <c r="Q325" s="1" t="s">
        <v>1366</v>
      </c>
      <c r="R325" s="1" t="s">
        <v>1367</v>
      </c>
    </row>
    <row r="326" spans="1:18" x14ac:dyDescent="0.45">
      <c r="A326" s="6">
        <f t="shared" si="5"/>
        <v>59341</v>
      </c>
      <c r="B326" s="6">
        <f>COUNTIF(D$1:D326,D326)</f>
        <v>1</v>
      </c>
      <c r="C326" s="1">
        <v>5934</v>
      </c>
      <c r="D326" s="1" t="s">
        <v>997</v>
      </c>
      <c r="F326" s="1" t="s">
        <v>998</v>
      </c>
      <c r="G326" s="1" t="s">
        <v>221</v>
      </c>
      <c r="I326" s="1" t="s">
        <v>72</v>
      </c>
      <c r="K326" s="1" t="s">
        <v>999</v>
      </c>
      <c r="M326" s="1" t="s">
        <v>380</v>
      </c>
      <c r="N326" s="1" t="s">
        <v>1350</v>
      </c>
      <c r="O326" s="1" t="s">
        <v>1344</v>
      </c>
      <c r="P326" s="1" t="s">
        <v>1351</v>
      </c>
      <c r="Q326" s="1" t="s">
        <v>1366</v>
      </c>
      <c r="R326" s="1" t="s">
        <v>1367</v>
      </c>
    </row>
    <row r="327" spans="1:18" x14ac:dyDescent="0.45">
      <c r="A327" s="6">
        <f t="shared" si="5"/>
        <v>59361</v>
      </c>
      <c r="B327" s="6">
        <f>COUNTIF(D$1:D327,D327)</f>
        <v>1</v>
      </c>
      <c r="C327" s="1">
        <v>5936</v>
      </c>
      <c r="D327" s="1" t="s">
        <v>1000</v>
      </c>
      <c r="F327" s="1" t="s">
        <v>1001</v>
      </c>
      <c r="G327" s="1" t="s">
        <v>221</v>
      </c>
      <c r="I327" s="1" t="s">
        <v>72</v>
      </c>
      <c r="K327" s="1" t="s">
        <v>1002</v>
      </c>
      <c r="M327" s="1" t="s">
        <v>380</v>
      </c>
      <c r="N327" s="1" t="s">
        <v>1350</v>
      </c>
      <c r="O327" s="1" t="s">
        <v>1344</v>
      </c>
      <c r="P327" s="1" t="s">
        <v>1351</v>
      </c>
      <c r="Q327" s="1" t="s">
        <v>1366</v>
      </c>
      <c r="R327" s="1" t="s">
        <v>1367</v>
      </c>
    </row>
    <row r="328" spans="1:18" x14ac:dyDescent="0.45">
      <c r="A328" s="6">
        <f t="shared" si="5"/>
        <v>30601</v>
      </c>
      <c r="B328" s="6">
        <f>COUNTIF(D$1:D328,D328)</f>
        <v>1</v>
      </c>
      <c r="C328" s="1">
        <v>3060</v>
      </c>
      <c r="D328" s="1" t="s">
        <v>1003</v>
      </c>
      <c r="F328" s="1" t="s">
        <v>1004</v>
      </c>
      <c r="G328" s="1" t="s">
        <v>53</v>
      </c>
      <c r="I328" s="1" t="s">
        <v>72</v>
      </c>
      <c r="K328" s="1" t="s">
        <v>939</v>
      </c>
      <c r="M328" s="1" t="s">
        <v>380</v>
      </c>
      <c r="N328" s="1" t="s">
        <v>1350</v>
      </c>
      <c r="O328" s="1" t="s">
        <v>1344</v>
      </c>
      <c r="P328" s="1" t="s">
        <v>1351</v>
      </c>
      <c r="Q328" s="1" t="s">
        <v>1366</v>
      </c>
      <c r="R328" s="1" t="s">
        <v>1367</v>
      </c>
    </row>
    <row r="329" spans="1:18" x14ac:dyDescent="0.45">
      <c r="A329" s="6">
        <f t="shared" si="5"/>
        <v>59021</v>
      </c>
      <c r="B329" s="6">
        <f>COUNTIF(D$1:D329,D329)</f>
        <v>1</v>
      </c>
      <c r="C329" s="1">
        <v>5902</v>
      </c>
      <c r="D329" s="1" t="s">
        <v>1005</v>
      </c>
      <c r="F329" s="1" t="s">
        <v>1006</v>
      </c>
      <c r="G329" s="1" t="s">
        <v>740</v>
      </c>
      <c r="I329" s="1" t="s">
        <v>72</v>
      </c>
      <c r="K329" s="1" t="s">
        <v>1007</v>
      </c>
      <c r="M329" s="1" t="s">
        <v>380</v>
      </c>
      <c r="N329" s="1" t="s">
        <v>1350</v>
      </c>
      <c r="O329" s="1" t="s">
        <v>1344</v>
      </c>
      <c r="P329" s="1" t="s">
        <v>1351</v>
      </c>
      <c r="Q329" s="1" t="s">
        <v>1366</v>
      </c>
      <c r="R329" s="1" t="s">
        <v>1367</v>
      </c>
    </row>
    <row r="330" spans="1:18" x14ac:dyDescent="0.45">
      <c r="A330" s="6">
        <f t="shared" si="5"/>
        <v>56571</v>
      </c>
      <c r="B330" s="6">
        <f>COUNTIF(D$1:D330,D330)</f>
        <v>1</v>
      </c>
      <c r="C330" s="1">
        <v>5657</v>
      </c>
      <c r="D330" s="1" t="s">
        <v>1008</v>
      </c>
      <c r="F330" s="1" t="s">
        <v>1009</v>
      </c>
      <c r="G330" s="1" t="s">
        <v>61</v>
      </c>
      <c r="I330" s="1" t="s">
        <v>72</v>
      </c>
      <c r="K330" s="1" t="s">
        <v>1010</v>
      </c>
      <c r="M330" s="1" t="s">
        <v>380</v>
      </c>
      <c r="N330" s="1" t="s">
        <v>1350</v>
      </c>
      <c r="O330" s="1" t="s">
        <v>1344</v>
      </c>
      <c r="P330" s="1" t="s">
        <v>1351</v>
      </c>
      <c r="Q330" s="1" t="s">
        <v>1366</v>
      </c>
      <c r="R330" s="1" t="s">
        <v>1367</v>
      </c>
    </row>
    <row r="331" spans="1:18" x14ac:dyDescent="0.45">
      <c r="A331" s="6">
        <f t="shared" si="5"/>
        <v>67141</v>
      </c>
      <c r="B331" s="6">
        <f>COUNTIF(D$1:D331,D331)</f>
        <v>1</v>
      </c>
      <c r="C331" s="1">
        <v>6714</v>
      </c>
      <c r="D331" s="1" t="s">
        <v>1011</v>
      </c>
      <c r="F331" s="1" t="s">
        <v>1012</v>
      </c>
      <c r="G331" s="1" t="s">
        <v>48</v>
      </c>
      <c r="I331" s="1" t="s">
        <v>72</v>
      </c>
      <c r="K331" s="1" t="s">
        <v>976</v>
      </c>
      <c r="M331" s="1" t="s">
        <v>380</v>
      </c>
      <c r="N331" s="1" t="s">
        <v>1350</v>
      </c>
      <c r="O331" s="1" t="s">
        <v>1344</v>
      </c>
      <c r="P331" s="1" t="s">
        <v>1351</v>
      </c>
      <c r="Q331" s="1" t="s">
        <v>1366</v>
      </c>
      <c r="R331" s="1" t="s">
        <v>1367</v>
      </c>
    </row>
    <row r="332" spans="1:18" x14ac:dyDescent="0.45">
      <c r="A332" s="6">
        <f t="shared" si="5"/>
        <v>65521</v>
      </c>
      <c r="B332" s="6">
        <f>COUNTIF(D$1:D332,D332)</f>
        <v>1</v>
      </c>
      <c r="C332" s="1">
        <v>6552</v>
      </c>
      <c r="D332" s="1" t="s">
        <v>1013</v>
      </c>
      <c r="F332" s="1" t="s">
        <v>1014</v>
      </c>
      <c r="G332" s="1" t="s">
        <v>82</v>
      </c>
      <c r="I332" s="1" t="s">
        <v>72</v>
      </c>
      <c r="K332" s="1" t="s">
        <v>987</v>
      </c>
      <c r="M332" s="1" t="s">
        <v>380</v>
      </c>
      <c r="N332" s="1" t="s">
        <v>1350</v>
      </c>
      <c r="O332" s="1" t="s">
        <v>1344</v>
      </c>
      <c r="P332" s="1" t="s">
        <v>1351</v>
      </c>
      <c r="Q332" s="1" t="s">
        <v>1366</v>
      </c>
      <c r="R332" s="1" t="s">
        <v>1367</v>
      </c>
    </row>
    <row r="333" spans="1:18" x14ac:dyDescent="0.45">
      <c r="A333" s="6">
        <f t="shared" si="5"/>
        <v>56511</v>
      </c>
      <c r="B333" s="6">
        <f>COUNTIF(D$1:D333,D333)</f>
        <v>1</v>
      </c>
      <c r="C333" s="1">
        <v>5651</v>
      </c>
      <c r="D333" s="1" t="s">
        <v>1015</v>
      </c>
      <c r="F333" s="1" t="s">
        <v>1016</v>
      </c>
      <c r="G333" s="1" t="s">
        <v>61</v>
      </c>
      <c r="I333" s="1" t="s">
        <v>1017</v>
      </c>
      <c r="K333" s="1" t="s">
        <v>1018</v>
      </c>
      <c r="M333" s="1" t="s">
        <v>444</v>
      </c>
      <c r="N333" s="1" t="s">
        <v>1350</v>
      </c>
      <c r="O333" s="1" t="s">
        <v>1344</v>
      </c>
      <c r="P333" s="1" t="s">
        <v>1351</v>
      </c>
      <c r="Q333" s="1" t="s">
        <v>1366</v>
      </c>
      <c r="R333" s="1" t="s">
        <v>1367</v>
      </c>
    </row>
    <row r="334" spans="1:18" x14ac:dyDescent="0.45">
      <c r="A334" s="6">
        <f t="shared" si="5"/>
        <v>65501</v>
      </c>
      <c r="B334" s="6">
        <f>COUNTIF(D$1:D334,D334)</f>
        <v>1</v>
      </c>
      <c r="C334" s="1">
        <v>6550</v>
      </c>
      <c r="D334" s="1" t="s">
        <v>1019</v>
      </c>
      <c r="F334" s="1" t="s">
        <v>1020</v>
      </c>
      <c r="G334" s="1" t="s">
        <v>82</v>
      </c>
      <c r="I334" s="1" t="s">
        <v>1017</v>
      </c>
      <c r="K334" s="1" t="s">
        <v>855</v>
      </c>
      <c r="M334" s="1" t="s">
        <v>444</v>
      </c>
      <c r="N334" s="1" t="s">
        <v>1350</v>
      </c>
      <c r="O334" s="1" t="s">
        <v>1344</v>
      </c>
      <c r="P334" s="1" t="s">
        <v>1351</v>
      </c>
      <c r="Q334" s="1" t="s">
        <v>1366</v>
      </c>
      <c r="R334" s="1" t="s">
        <v>1367</v>
      </c>
    </row>
    <row r="335" spans="1:18" x14ac:dyDescent="0.45">
      <c r="A335" s="6">
        <f t="shared" si="5"/>
        <v>66751</v>
      </c>
      <c r="B335" s="6">
        <f>COUNTIF(D$1:D335,D335)</f>
        <v>1</v>
      </c>
      <c r="C335" s="1">
        <v>6675</v>
      </c>
      <c r="D335" s="1" t="s">
        <v>1021</v>
      </c>
      <c r="F335" s="1" t="s">
        <v>1022</v>
      </c>
      <c r="G335" s="1" t="s">
        <v>39</v>
      </c>
      <c r="I335" s="1">
        <v>1</v>
      </c>
      <c r="K335" s="1" t="s">
        <v>1023</v>
      </c>
      <c r="M335" s="1" t="s">
        <v>444</v>
      </c>
      <c r="N335" s="1" t="s">
        <v>1350</v>
      </c>
      <c r="O335" s="1" t="s">
        <v>1344</v>
      </c>
      <c r="P335" s="1" t="s">
        <v>1351</v>
      </c>
      <c r="Q335" s="1" t="s">
        <v>1366</v>
      </c>
      <c r="R335" s="1" t="s">
        <v>1367</v>
      </c>
    </row>
    <row r="336" spans="1:18" x14ac:dyDescent="0.45">
      <c r="A336" s="6">
        <f t="shared" si="5"/>
        <v>65611</v>
      </c>
      <c r="B336" s="6">
        <f>COUNTIF(D$1:D336,D336)</f>
        <v>1</v>
      </c>
      <c r="C336" s="1">
        <v>6561</v>
      </c>
      <c r="D336" s="1" t="s">
        <v>1024</v>
      </c>
      <c r="F336" s="1" t="s">
        <v>1025</v>
      </c>
      <c r="G336" s="1" t="s">
        <v>82</v>
      </c>
      <c r="I336" s="1" t="s">
        <v>1017</v>
      </c>
      <c r="K336" s="1" t="s">
        <v>1026</v>
      </c>
      <c r="M336" s="1" t="s">
        <v>444</v>
      </c>
      <c r="N336" s="1" t="s">
        <v>1350</v>
      </c>
      <c r="O336" s="1" t="s">
        <v>1344</v>
      </c>
      <c r="P336" s="1" t="s">
        <v>1351</v>
      </c>
      <c r="Q336" s="1" t="s">
        <v>1366</v>
      </c>
      <c r="R336" s="1" t="s">
        <v>1367</v>
      </c>
    </row>
    <row r="337" spans="1:18" x14ac:dyDescent="0.45">
      <c r="A337" s="6">
        <f t="shared" si="5"/>
        <v>66071</v>
      </c>
      <c r="B337" s="6">
        <f>COUNTIF(D$1:D337,D337)</f>
        <v>1</v>
      </c>
      <c r="C337" s="1">
        <v>6607</v>
      </c>
      <c r="D337" s="1" t="s">
        <v>1027</v>
      </c>
      <c r="F337" s="1" t="s">
        <v>1028</v>
      </c>
      <c r="G337" s="1" t="s">
        <v>82</v>
      </c>
      <c r="I337" s="1" t="s">
        <v>1017</v>
      </c>
      <c r="K337" s="1" t="s">
        <v>1029</v>
      </c>
      <c r="M337" s="1" t="s">
        <v>444</v>
      </c>
      <c r="N337" s="1" t="s">
        <v>1350</v>
      </c>
      <c r="O337" s="1" t="s">
        <v>1344</v>
      </c>
      <c r="P337" s="1" t="s">
        <v>1351</v>
      </c>
      <c r="Q337" s="1" t="s">
        <v>1366</v>
      </c>
      <c r="R337" s="1" t="s">
        <v>1367</v>
      </c>
    </row>
    <row r="338" spans="1:18" x14ac:dyDescent="0.45">
      <c r="A338" s="6">
        <f t="shared" si="5"/>
        <v>66091</v>
      </c>
      <c r="B338" s="6">
        <f>COUNTIF(D$1:D338,D338)</f>
        <v>1</v>
      </c>
      <c r="C338" s="1">
        <v>6609</v>
      </c>
      <c r="D338" s="1" t="s">
        <v>1030</v>
      </c>
      <c r="F338" s="1" t="s">
        <v>1031</v>
      </c>
      <c r="G338" s="1" t="s">
        <v>82</v>
      </c>
      <c r="I338" s="1" t="s">
        <v>1017</v>
      </c>
      <c r="K338" s="1" t="s">
        <v>1032</v>
      </c>
      <c r="M338" s="1" t="s">
        <v>444</v>
      </c>
      <c r="N338" s="1" t="s">
        <v>1350</v>
      </c>
      <c r="O338" s="1" t="s">
        <v>1344</v>
      </c>
      <c r="P338" s="1" t="s">
        <v>1351</v>
      </c>
      <c r="Q338" s="1" t="s">
        <v>1366</v>
      </c>
      <c r="R338" s="1" t="s">
        <v>1367</v>
      </c>
    </row>
    <row r="339" spans="1:18" x14ac:dyDescent="0.45">
      <c r="A339" s="6">
        <f t="shared" si="5"/>
        <v>4761</v>
      </c>
      <c r="B339" s="6">
        <f>COUNTIF(D$1:D339,D339)</f>
        <v>1</v>
      </c>
      <c r="C339" s="1">
        <v>476</v>
      </c>
      <c r="D339" s="1" t="s">
        <v>1033</v>
      </c>
      <c r="F339" s="1" t="s">
        <v>1034</v>
      </c>
      <c r="G339" s="1" t="s">
        <v>1035</v>
      </c>
      <c r="I339" s="1">
        <v>1</v>
      </c>
      <c r="K339" s="1" t="s">
        <v>833</v>
      </c>
      <c r="M339" s="1" t="s">
        <v>444</v>
      </c>
      <c r="N339" s="1" t="s">
        <v>1350</v>
      </c>
      <c r="O339" s="1" t="s">
        <v>1344</v>
      </c>
      <c r="P339" s="1" t="s">
        <v>1351</v>
      </c>
      <c r="Q339" s="1" t="s">
        <v>1366</v>
      </c>
      <c r="R339" s="1" t="s">
        <v>1367</v>
      </c>
    </row>
    <row r="340" spans="1:18" x14ac:dyDescent="0.45">
      <c r="A340" s="6">
        <f t="shared" si="5"/>
        <v>51</v>
      </c>
      <c r="B340" s="6">
        <f>COUNTIF(D$1:D340,D340)</f>
        <v>1</v>
      </c>
      <c r="C340" s="1">
        <v>5</v>
      </c>
      <c r="D340" s="1" t="s">
        <v>1036</v>
      </c>
      <c r="F340" s="1" t="s">
        <v>1037</v>
      </c>
      <c r="G340" s="1" t="s">
        <v>1038</v>
      </c>
      <c r="I340" s="1">
        <v>1</v>
      </c>
      <c r="K340" s="1" t="s">
        <v>1039</v>
      </c>
      <c r="M340" s="1" t="s">
        <v>1040</v>
      </c>
      <c r="N340" s="1" t="s">
        <v>1350</v>
      </c>
      <c r="O340" s="1" t="s">
        <v>1344</v>
      </c>
      <c r="P340" s="1" t="s">
        <v>1351</v>
      </c>
      <c r="Q340" s="1" t="s">
        <v>1366</v>
      </c>
      <c r="R340" s="1" t="s">
        <v>1367</v>
      </c>
    </row>
    <row r="341" spans="1:18" x14ac:dyDescent="0.45">
      <c r="A341" s="6">
        <f t="shared" si="5"/>
        <v>66721</v>
      </c>
      <c r="B341" s="6">
        <f>COUNTIF(D$1:D341,D341)</f>
        <v>1</v>
      </c>
      <c r="C341" s="1">
        <v>6672</v>
      </c>
      <c r="D341" s="1" t="s">
        <v>1041</v>
      </c>
      <c r="F341" s="1" t="s">
        <v>1042</v>
      </c>
      <c r="G341" s="1" t="s">
        <v>39</v>
      </c>
      <c r="I341" s="1">
        <v>1</v>
      </c>
      <c r="K341" s="1" t="s">
        <v>1043</v>
      </c>
      <c r="M341" s="1" t="s">
        <v>1040</v>
      </c>
      <c r="N341" s="1" t="s">
        <v>1350</v>
      </c>
      <c r="O341" s="1" t="s">
        <v>1344</v>
      </c>
      <c r="P341" s="1" t="s">
        <v>1351</v>
      </c>
      <c r="Q341" s="1" t="s">
        <v>1366</v>
      </c>
      <c r="R341" s="1" t="s">
        <v>1367</v>
      </c>
    </row>
    <row r="342" spans="1:18" x14ac:dyDescent="0.45">
      <c r="A342" s="6">
        <f t="shared" si="5"/>
        <v>66701</v>
      </c>
      <c r="B342" s="6">
        <f>COUNTIF(D$1:D342,D342)</f>
        <v>1</v>
      </c>
      <c r="C342" s="1">
        <v>6670</v>
      </c>
      <c r="D342" s="1" t="s">
        <v>1044</v>
      </c>
      <c r="F342" s="1" t="s">
        <v>1045</v>
      </c>
      <c r="G342" s="1" t="s">
        <v>39</v>
      </c>
      <c r="I342" s="1">
        <v>2</v>
      </c>
      <c r="K342" s="1" t="s">
        <v>855</v>
      </c>
      <c r="M342" s="1" t="s">
        <v>1040</v>
      </c>
      <c r="N342" s="1" t="s">
        <v>1350</v>
      </c>
      <c r="O342" s="1" t="s">
        <v>1344</v>
      </c>
      <c r="P342" s="1" t="s">
        <v>1351</v>
      </c>
      <c r="Q342" s="1" t="s">
        <v>1366</v>
      </c>
      <c r="R342" s="1" t="s">
        <v>1367</v>
      </c>
    </row>
    <row r="343" spans="1:18" x14ac:dyDescent="0.45">
      <c r="A343" s="6">
        <f t="shared" si="5"/>
        <v>66691</v>
      </c>
      <c r="B343" s="6">
        <f>COUNTIF(D$1:D343,D343)</f>
        <v>1</v>
      </c>
      <c r="C343" s="1">
        <v>6669</v>
      </c>
      <c r="D343" s="1" t="s">
        <v>1046</v>
      </c>
      <c r="F343" s="1" t="s">
        <v>1047</v>
      </c>
      <c r="G343" s="1" t="s">
        <v>39</v>
      </c>
      <c r="I343" s="1">
        <v>2</v>
      </c>
      <c r="K343" s="1" t="s">
        <v>1048</v>
      </c>
      <c r="M343" s="1" t="s">
        <v>1040</v>
      </c>
      <c r="N343" s="1" t="s">
        <v>1350</v>
      </c>
      <c r="O343" s="1" t="s">
        <v>1344</v>
      </c>
      <c r="P343" s="1" t="s">
        <v>1351</v>
      </c>
      <c r="Q343" s="1" t="s">
        <v>1366</v>
      </c>
      <c r="R343" s="1" t="s">
        <v>1367</v>
      </c>
    </row>
    <row r="344" spans="1:18" x14ac:dyDescent="0.45">
      <c r="A344" s="6">
        <f t="shared" si="5"/>
        <v>131</v>
      </c>
      <c r="B344" s="6">
        <f>COUNTIF(D$1:D344,D344)</f>
        <v>1</v>
      </c>
      <c r="C344" s="1">
        <v>13</v>
      </c>
      <c r="D344" s="1" t="s">
        <v>1049</v>
      </c>
      <c r="F344" s="1" t="s">
        <v>1050</v>
      </c>
      <c r="G344" s="1" t="s">
        <v>1035</v>
      </c>
      <c r="I344" s="1">
        <v>3</v>
      </c>
      <c r="K344" s="1" t="s">
        <v>1051</v>
      </c>
      <c r="M344" s="1" t="s">
        <v>463</v>
      </c>
      <c r="N344" s="1" t="s">
        <v>1350</v>
      </c>
      <c r="O344" s="1" t="s">
        <v>1344</v>
      </c>
      <c r="P344" s="1" t="s">
        <v>1351</v>
      </c>
      <c r="Q344" s="1" t="s">
        <v>1366</v>
      </c>
      <c r="R344" s="1" t="s">
        <v>1367</v>
      </c>
    </row>
    <row r="345" spans="1:18" x14ac:dyDescent="0.45">
      <c r="A345" s="6">
        <f t="shared" si="5"/>
        <v>181</v>
      </c>
      <c r="B345" s="6">
        <f>COUNTIF(D$1:D345,D345)</f>
        <v>1</v>
      </c>
      <c r="C345" s="1">
        <v>18</v>
      </c>
      <c r="D345" s="1" t="s">
        <v>1052</v>
      </c>
      <c r="F345" s="1" t="s">
        <v>1053</v>
      </c>
      <c r="G345" s="1" t="s">
        <v>1035</v>
      </c>
      <c r="I345" s="1">
        <v>2</v>
      </c>
      <c r="K345" s="1" t="s">
        <v>1054</v>
      </c>
      <c r="M345" s="1" t="s">
        <v>463</v>
      </c>
      <c r="N345" s="1" t="s">
        <v>1350</v>
      </c>
      <c r="O345" s="1" t="s">
        <v>1344</v>
      </c>
      <c r="P345" s="1" t="s">
        <v>1351</v>
      </c>
      <c r="Q345" s="1" t="s">
        <v>1366</v>
      </c>
      <c r="R345" s="1" t="s">
        <v>1367</v>
      </c>
    </row>
    <row r="346" spans="1:18" x14ac:dyDescent="0.45">
      <c r="A346" s="6">
        <f t="shared" si="5"/>
        <v>66671</v>
      </c>
      <c r="B346" s="6">
        <f>COUNTIF(D$1:D346,D346)</f>
        <v>1</v>
      </c>
      <c r="C346" s="1">
        <v>6667</v>
      </c>
      <c r="D346" s="1" t="s">
        <v>1055</v>
      </c>
      <c r="F346" s="1" t="s">
        <v>1056</v>
      </c>
      <c r="G346" s="1" t="s">
        <v>39</v>
      </c>
      <c r="I346" s="1">
        <v>3</v>
      </c>
      <c r="K346" s="1" t="s">
        <v>1057</v>
      </c>
      <c r="M346" s="1" t="s">
        <v>463</v>
      </c>
      <c r="N346" s="1" t="s">
        <v>1350</v>
      </c>
      <c r="O346" s="1" t="s">
        <v>1344</v>
      </c>
      <c r="P346" s="1" t="s">
        <v>1351</v>
      </c>
      <c r="Q346" s="1" t="s">
        <v>1366</v>
      </c>
      <c r="R346" s="1" t="s">
        <v>1367</v>
      </c>
    </row>
    <row r="347" spans="1:18" x14ac:dyDescent="0.45">
      <c r="A347" s="6">
        <f t="shared" si="5"/>
        <v>66611</v>
      </c>
      <c r="B347" s="6">
        <f>COUNTIF(D$1:D347,D347)</f>
        <v>1</v>
      </c>
      <c r="C347" s="1">
        <v>6661</v>
      </c>
      <c r="D347" s="1" t="s">
        <v>1058</v>
      </c>
      <c r="F347" s="1" t="s">
        <v>1059</v>
      </c>
      <c r="G347" s="1" t="s">
        <v>39</v>
      </c>
      <c r="I347" s="1">
        <v>4</v>
      </c>
      <c r="K347" s="1" t="s">
        <v>1060</v>
      </c>
      <c r="M347" s="1" t="s">
        <v>463</v>
      </c>
      <c r="N347" s="1" t="s">
        <v>1350</v>
      </c>
      <c r="O347" s="1" t="s">
        <v>1344</v>
      </c>
      <c r="P347" s="1" t="s">
        <v>1351</v>
      </c>
      <c r="Q347" s="1" t="s">
        <v>1366</v>
      </c>
      <c r="R347" s="1" t="s">
        <v>1367</v>
      </c>
    </row>
    <row r="348" spans="1:18" x14ac:dyDescent="0.45">
      <c r="A348" s="6">
        <f t="shared" si="5"/>
        <v>65151</v>
      </c>
      <c r="B348" s="6">
        <f>COUNTIF(D$1:D348,D348)</f>
        <v>1</v>
      </c>
      <c r="C348" s="1">
        <v>6515</v>
      </c>
      <c r="D348" s="1" t="s">
        <v>1061</v>
      </c>
      <c r="F348" s="1" t="s">
        <v>1062</v>
      </c>
      <c r="G348" s="1" t="s">
        <v>1063</v>
      </c>
      <c r="I348" s="1">
        <v>2</v>
      </c>
      <c r="K348" s="1" t="s">
        <v>1064</v>
      </c>
      <c r="M348" s="1" t="s">
        <v>463</v>
      </c>
      <c r="N348" s="1" t="s">
        <v>1350</v>
      </c>
      <c r="O348" s="1" t="s">
        <v>1344</v>
      </c>
      <c r="P348" s="1" t="s">
        <v>1351</v>
      </c>
      <c r="Q348" s="1" t="s">
        <v>1366</v>
      </c>
      <c r="R348" s="1" t="s">
        <v>1367</v>
      </c>
    </row>
    <row r="349" spans="1:18" x14ac:dyDescent="0.45">
      <c r="A349" s="6">
        <f t="shared" si="5"/>
        <v>141</v>
      </c>
      <c r="B349" s="6">
        <f>COUNTIF(D$1:D349,D349)</f>
        <v>1</v>
      </c>
      <c r="C349" s="1">
        <v>14</v>
      </c>
      <c r="D349" s="1" t="s">
        <v>1065</v>
      </c>
      <c r="F349" s="1" t="s">
        <v>1066</v>
      </c>
      <c r="G349" s="1" t="s">
        <v>1035</v>
      </c>
      <c r="I349" s="1">
        <v>3</v>
      </c>
      <c r="K349" s="1" t="s">
        <v>1067</v>
      </c>
      <c r="M349" s="1" t="s">
        <v>463</v>
      </c>
      <c r="N349" s="1" t="s">
        <v>1350</v>
      </c>
      <c r="O349" s="1" t="s">
        <v>1344</v>
      </c>
      <c r="P349" s="1" t="s">
        <v>1351</v>
      </c>
      <c r="Q349" s="1" t="s">
        <v>1366</v>
      </c>
      <c r="R349" s="1" t="s">
        <v>1367</v>
      </c>
    </row>
    <row r="350" spans="1:18" x14ac:dyDescent="0.45">
      <c r="A350" s="6">
        <f t="shared" si="5"/>
        <v>66621</v>
      </c>
      <c r="B350" s="6">
        <f>COUNTIF(D$1:D350,D350)</f>
        <v>1</v>
      </c>
      <c r="C350" s="1">
        <v>6662</v>
      </c>
      <c r="D350" s="1" t="s">
        <v>1068</v>
      </c>
      <c r="F350" s="1" t="s">
        <v>1069</v>
      </c>
      <c r="G350" s="1" t="s">
        <v>39</v>
      </c>
      <c r="I350" s="1">
        <v>4</v>
      </c>
      <c r="K350" s="1" t="s">
        <v>1070</v>
      </c>
      <c r="M350" s="1" t="s">
        <v>463</v>
      </c>
      <c r="N350" s="1" t="s">
        <v>1350</v>
      </c>
      <c r="O350" s="1" t="s">
        <v>1344</v>
      </c>
      <c r="P350" s="1" t="s">
        <v>1351</v>
      </c>
      <c r="Q350" s="1" t="s">
        <v>1366</v>
      </c>
      <c r="R350" s="1" t="s">
        <v>1367</v>
      </c>
    </row>
    <row r="351" spans="1:18" x14ac:dyDescent="0.45">
      <c r="A351" s="6">
        <f t="shared" si="5"/>
        <v>66651</v>
      </c>
      <c r="B351" s="6">
        <f>COUNTIF(D$1:D351,D351)</f>
        <v>1</v>
      </c>
      <c r="C351" s="1">
        <v>6665</v>
      </c>
      <c r="D351" s="1" t="s">
        <v>1071</v>
      </c>
      <c r="F351" s="1" t="s">
        <v>1072</v>
      </c>
      <c r="G351" s="1" t="s">
        <v>39</v>
      </c>
      <c r="I351" s="1">
        <v>3</v>
      </c>
      <c r="K351" s="1" t="s">
        <v>1073</v>
      </c>
      <c r="M351" s="1" t="s">
        <v>463</v>
      </c>
      <c r="N351" s="1" t="s">
        <v>1350</v>
      </c>
      <c r="O351" s="1" t="s">
        <v>1344</v>
      </c>
      <c r="P351" s="1" t="s">
        <v>1351</v>
      </c>
      <c r="Q351" s="1" t="s">
        <v>1366</v>
      </c>
      <c r="R351" s="1" t="s">
        <v>1367</v>
      </c>
    </row>
    <row r="352" spans="1:18" x14ac:dyDescent="0.45">
      <c r="A352" s="6">
        <f t="shared" si="5"/>
        <v>55841</v>
      </c>
      <c r="B352" s="6">
        <f>COUNTIF(D$1:D352,D352)</f>
        <v>1</v>
      </c>
      <c r="C352" s="1">
        <v>5584</v>
      </c>
      <c r="D352" s="1" t="s">
        <v>1074</v>
      </c>
      <c r="F352" s="1" t="s">
        <v>1075</v>
      </c>
      <c r="G352" s="1" t="s">
        <v>1076</v>
      </c>
      <c r="K352" s="1" t="s">
        <v>999</v>
      </c>
      <c r="M352" s="1" t="s">
        <v>625</v>
      </c>
      <c r="N352" s="1" t="s">
        <v>1350</v>
      </c>
      <c r="O352" s="1" t="s">
        <v>1344</v>
      </c>
      <c r="P352" s="1" t="s">
        <v>1351</v>
      </c>
      <c r="Q352" s="1" t="s">
        <v>1366</v>
      </c>
      <c r="R352" s="1" t="s">
        <v>1367</v>
      </c>
    </row>
    <row r="353" spans="1:18" x14ac:dyDescent="0.45">
      <c r="A353" s="6">
        <f t="shared" si="5"/>
        <v>51701</v>
      </c>
      <c r="B353" s="6">
        <f>COUNTIF(D$1:D353,D353)</f>
        <v>1</v>
      </c>
      <c r="C353" s="1">
        <v>5170</v>
      </c>
      <c r="D353" s="1" t="s">
        <v>1077</v>
      </c>
      <c r="F353" s="1" t="s">
        <v>1078</v>
      </c>
      <c r="G353" s="1" t="s">
        <v>1079</v>
      </c>
      <c r="K353" s="1" t="s">
        <v>1080</v>
      </c>
      <c r="M353" s="1" t="s">
        <v>625</v>
      </c>
      <c r="N353" s="1" t="s">
        <v>1350</v>
      </c>
      <c r="O353" s="1" t="s">
        <v>1344</v>
      </c>
      <c r="P353" s="1" t="s">
        <v>1351</v>
      </c>
      <c r="Q353" s="1" t="s">
        <v>1366</v>
      </c>
      <c r="R353" s="1" t="s">
        <v>1367</v>
      </c>
    </row>
    <row r="354" spans="1:18" x14ac:dyDescent="0.45">
      <c r="A354" s="6">
        <f t="shared" si="5"/>
        <v>51861</v>
      </c>
      <c r="B354" s="6">
        <f>COUNTIF(D$1:D354,D354)</f>
        <v>1</v>
      </c>
      <c r="C354" s="1">
        <v>5186</v>
      </c>
      <c r="D354" s="1" t="s">
        <v>1081</v>
      </c>
      <c r="F354" s="1" t="s">
        <v>1082</v>
      </c>
      <c r="G354" s="1" t="s">
        <v>1083</v>
      </c>
      <c r="K354" s="1" t="s">
        <v>929</v>
      </c>
      <c r="M354" s="1" t="s">
        <v>625</v>
      </c>
      <c r="N354" s="1" t="s">
        <v>1350</v>
      </c>
      <c r="O354" s="1" t="s">
        <v>1344</v>
      </c>
      <c r="P354" s="1" t="s">
        <v>1351</v>
      </c>
      <c r="Q354" s="1" t="s">
        <v>1366</v>
      </c>
      <c r="R354" s="1" t="s">
        <v>1367</v>
      </c>
    </row>
    <row r="355" spans="1:18" x14ac:dyDescent="0.45">
      <c r="A355" s="6">
        <f t="shared" si="5"/>
        <v>55851</v>
      </c>
      <c r="B355" s="6">
        <f>COUNTIF(D$1:D355,D355)</f>
        <v>1</v>
      </c>
      <c r="C355" s="1">
        <v>5585</v>
      </c>
      <c r="D355" s="1" t="s">
        <v>1084</v>
      </c>
      <c r="F355" s="1" t="s">
        <v>1085</v>
      </c>
      <c r="G355" s="1" t="s">
        <v>1076</v>
      </c>
      <c r="K355" s="1" t="s">
        <v>929</v>
      </c>
      <c r="M355" s="1" t="s">
        <v>625</v>
      </c>
      <c r="N355" s="1" t="s">
        <v>1350</v>
      </c>
      <c r="O355" s="1" t="s">
        <v>1344</v>
      </c>
      <c r="P355" s="1" t="s">
        <v>1351</v>
      </c>
      <c r="Q355" s="1" t="s">
        <v>1366</v>
      </c>
      <c r="R355" s="1" t="s">
        <v>1367</v>
      </c>
    </row>
    <row r="356" spans="1:18" x14ac:dyDescent="0.45">
      <c r="A356" s="6">
        <f t="shared" ref="A356:A408" si="6">IFERROR(C356*10+B356,"")</f>
        <v>511</v>
      </c>
      <c r="B356" s="6">
        <f>COUNTIF(D$1:D356,D356)</f>
        <v>1</v>
      </c>
      <c r="C356" s="1">
        <v>51</v>
      </c>
      <c r="D356" s="1" t="s">
        <v>1086</v>
      </c>
      <c r="F356" s="1" t="s">
        <v>1087</v>
      </c>
      <c r="G356" s="1" t="s">
        <v>1088</v>
      </c>
      <c r="K356" s="1" t="s">
        <v>1089</v>
      </c>
      <c r="M356" s="1" t="s">
        <v>625</v>
      </c>
      <c r="N356" s="1" t="s">
        <v>1350</v>
      </c>
      <c r="O356" s="1" t="s">
        <v>1344</v>
      </c>
      <c r="P356" s="1" t="s">
        <v>1351</v>
      </c>
      <c r="Q356" s="1" t="s">
        <v>1366</v>
      </c>
      <c r="R356" s="1" t="s">
        <v>1367</v>
      </c>
    </row>
    <row r="357" spans="1:18" x14ac:dyDescent="0.45">
      <c r="A357" s="6">
        <f t="shared" si="6"/>
        <v>65211</v>
      </c>
      <c r="B357" s="6">
        <f>COUNTIF(D$1:D357,D357)</f>
        <v>1</v>
      </c>
      <c r="C357" s="1">
        <v>6521</v>
      </c>
      <c r="D357" s="1" t="s">
        <v>1090</v>
      </c>
      <c r="F357" s="1" t="s">
        <v>1091</v>
      </c>
      <c r="G357" s="1" t="s">
        <v>275</v>
      </c>
      <c r="K357" s="1" t="s">
        <v>1092</v>
      </c>
      <c r="M357" s="1" t="s">
        <v>625</v>
      </c>
      <c r="N357" s="1" t="s">
        <v>1350</v>
      </c>
      <c r="O357" s="1" t="s">
        <v>1344</v>
      </c>
      <c r="P357" s="1" t="s">
        <v>1351</v>
      </c>
      <c r="Q357" s="1" t="s">
        <v>1366</v>
      </c>
      <c r="R357" s="1" t="s">
        <v>1367</v>
      </c>
    </row>
    <row r="358" spans="1:18" x14ac:dyDescent="0.45">
      <c r="A358" s="6">
        <f t="shared" si="6"/>
        <v>65171</v>
      </c>
      <c r="B358" s="6">
        <f>COUNTIF(D$1:D358,D358)</f>
        <v>1</v>
      </c>
      <c r="C358" s="1">
        <v>6517</v>
      </c>
      <c r="D358" s="1" t="s">
        <v>1093</v>
      </c>
      <c r="F358" s="1" t="s">
        <v>1094</v>
      </c>
      <c r="G358" s="1" t="s">
        <v>275</v>
      </c>
      <c r="K358" s="1" t="s">
        <v>1095</v>
      </c>
      <c r="M358" s="1" t="s">
        <v>625</v>
      </c>
      <c r="N358" s="1" t="s">
        <v>1350</v>
      </c>
      <c r="O358" s="1" t="s">
        <v>1344</v>
      </c>
      <c r="P358" s="1" t="s">
        <v>1351</v>
      </c>
      <c r="Q358" s="1" t="s">
        <v>1366</v>
      </c>
      <c r="R358" s="1" t="s">
        <v>1367</v>
      </c>
    </row>
    <row r="359" spans="1:18" x14ac:dyDescent="0.45">
      <c r="A359" s="6">
        <f t="shared" si="6"/>
        <v>2122</v>
      </c>
      <c r="B359" s="6">
        <f>COUNTIF(D$1:D359,D359)</f>
        <v>2</v>
      </c>
      <c r="C359" s="1">
        <v>212</v>
      </c>
      <c r="D359" s="1" t="s">
        <v>451</v>
      </c>
      <c r="F359" s="1" t="s">
        <v>452</v>
      </c>
      <c r="G359" s="1" t="s">
        <v>116</v>
      </c>
      <c r="I359" s="1" t="s">
        <v>139</v>
      </c>
      <c r="K359" s="1" t="s">
        <v>1096</v>
      </c>
      <c r="M359" s="1" t="s">
        <v>380</v>
      </c>
      <c r="N359" s="1" t="s">
        <v>1348</v>
      </c>
      <c r="O359" s="1" t="s">
        <v>1344</v>
      </c>
      <c r="P359" s="1" t="s">
        <v>1353</v>
      </c>
      <c r="Q359" s="1" t="s">
        <v>1366</v>
      </c>
      <c r="R359" s="1" t="s">
        <v>1367</v>
      </c>
    </row>
    <row r="360" spans="1:18" x14ac:dyDescent="0.45">
      <c r="A360" s="6">
        <f t="shared" si="6"/>
        <v>2212</v>
      </c>
      <c r="B360" s="6">
        <f>COUNTIF(D$1:D360,D360)</f>
        <v>2</v>
      </c>
      <c r="C360" s="1">
        <v>221</v>
      </c>
      <c r="D360" s="1" t="s">
        <v>424</v>
      </c>
      <c r="F360" s="1" t="s">
        <v>425</v>
      </c>
      <c r="G360" s="1" t="s">
        <v>116</v>
      </c>
      <c r="I360" s="1" t="s">
        <v>139</v>
      </c>
      <c r="K360" s="1" t="s">
        <v>1097</v>
      </c>
      <c r="M360" s="1" t="s">
        <v>380</v>
      </c>
      <c r="N360" s="1" t="s">
        <v>1348</v>
      </c>
      <c r="O360" s="1" t="s">
        <v>1344</v>
      </c>
      <c r="P360" s="1" t="s">
        <v>1353</v>
      </c>
      <c r="Q360" s="1" t="s">
        <v>1366</v>
      </c>
      <c r="R360" s="1" t="s">
        <v>1367</v>
      </c>
    </row>
    <row r="361" spans="1:18" x14ac:dyDescent="0.45">
      <c r="A361" s="6">
        <f t="shared" si="6"/>
        <v>2152</v>
      </c>
      <c r="B361" s="6">
        <f>COUNTIF(D$1:D361,D361)</f>
        <v>2</v>
      </c>
      <c r="C361" s="1">
        <v>215</v>
      </c>
      <c r="D361" s="1" t="s">
        <v>434</v>
      </c>
      <c r="F361" s="1" t="s">
        <v>435</v>
      </c>
      <c r="G361" s="1" t="s">
        <v>116</v>
      </c>
      <c r="I361" s="1" t="s">
        <v>139</v>
      </c>
      <c r="K361" s="1" t="s">
        <v>1098</v>
      </c>
      <c r="M361" s="1" t="s">
        <v>380</v>
      </c>
      <c r="N361" s="1" t="s">
        <v>1348</v>
      </c>
      <c r="O361" s="1" t="s">
        <v>1344</v>
      </c>
      <c r="P361" s="1" t="s">
        <v>1353</v>
      </c>
      <c r="Q361" s="1" t="s">
        <v>1366</v>
      </c>
      <c r="R361" s="1" t="s">
        <v>1367</v>
      </c>
    </row>
    <row r="362" spans="1:18" x14ac:dyDescent="0.45">
      <c r="A362" s="6">
        <f t="shared" si="6"/>
        <v>2202</v>
      </c>
      <c r="B362" s="6">
        <f>COUNTIF(D$1:D362,D362)</f>
        <v>2</v>
      </c>
      <c r="C362" s="1">
        <v>220</v>
      </c>
      <c r="D362" s="1" t="s">
        <v>408</v>
      </c>
      <c r="F362" s="1" t="s">
        <v>409</v>
      </c>
      <c r="G362" s="1" t="s">
        <v>116</v>
      </c>
      <c r="I362" s="1" t="s">
        <v>139</v>
      </c>
      <c r="K362" s="1" t="s">
        <v>1099</v>
      </c>
      <c r="M362" s="1" t="s">
        <v>380</v>
      </c>
      <c r="N362" s="1" t="s">
        <v>1348</v>
      </c>
      <c r="O362" s="1" t="s">
        <v>1344</v>
      </c>
      <c r="P362" s="1" t="s">
        <v>1353</v>
      </c>
      <c r="Q362" s="1" t="s">
        <v>1366</v>
      </c>
      <c r="R362" s="1" t="s">
        <v>1367</v>
      </c>
    </row>
    <row r="363" spans="1:18" x14ac:dyDescent="0.45">
      <c r="A363" s="6">
        <f t="shared" si="6"/>
        <v>2452</v>
      </c>
      <c r="B363" s="6">
        <f>COUNTIF(D$1:D363,D363)</f>
        <v>2</v>
      </c>
      <c r="C363" s="1">
        <v>245</v>
      </c>
      <c r="D363" s="1" t="s">
        <v>411</v>
      </c>
      <c r="F363" s="1" t="s">
        <v>412</v>
      </c>
      <c r="G363" s="1" t="s">
        <v>116</v>
      </c>
      <c r="I363" s="1" t="s">
        <v>139</v>
      </c>
      <c r="K363" s="1" t="s">
        <v>1100</v>
      </c>
      <c r="M363" s="1" t="s">
        <v>380</v>
      </c>
      <c r="N363" s="1" t="s">
        <v>1348</v>
      </c>
      <c r="O363" s="1" t="s">
        <v>1344</v>
      </c>
      <c r="P363" s="1" t="s">
        <v>1353</v>
      </c>
      <c r="Q363" s="1" t="s">
        <v>1366</v>
      </c>
      <c r="R363" s="1" t="s">
        <v>1367</v>
      </c>
    </row>
    <row r="364" spans="1:18" x14ac:dyDescent="0.45">
      <c r="A364" s="6">
        <f t="shared" si="6"/>
        <v>4112</v>
      </c>
      <c r="B364" s="6">
        <f>COUNTIF(D$1:D364,D364)</f>
        <v>2</v>
      </c>
      <c r="C364" s="1">
        <v>411</v>
      </c>
      <c r="D364" s="1" t="s">
        <v>198</v>
      </c>
      <c r="F364" s="1" t="s">
        <v>199</v>
      </c>
      <c r="G364" s="1" t="s">
        <v>98</v>
      </c>
      <c r="I364" s="1" t="s">
        <v>122</v>
      </c>
      <c r="K364" s="1" t="s">
        <v>1101</v>
      </c>
      <c r="M364" s="1" t="s">
        <v>1102</v>
      </c>
      <c r="N364" s="1" t="s">
        <v>1348</v>
      </c>
      <c r="O364" s="1" t="s">
        <v>1344</v>
      </c>
      <c r="P364" s="1" t="s">
        <v>1353</v>
      </c>
      <c r="Q364" s="1" t="s">
        <v>1366</v>
      </c>
      <c r="R364" s="1" t="s">
        <v>1367</v>
      </c>
    </row>
    <row r="365" spans="1:18" x14ac:dyDescent="0.45">
      <c r="A365" s="6">
        <f t="shared" si="6"/>
        <v>2022</v>
      </c>
      <c r="B365" s="6">
        <f>COUNTIF(D$1:D365,D365)</f>
        <v>2</v>
      </c>
      <c r="C365" s="1">
        <v>202</v>
      </c>
      <c r="D365" s="1" t="s">
        <v>460</v>
      </c>
      <c r="F365" s="1" t="s">
        <v>461</v>
      </c>
      <c r="G365" s="1" t="s">
        <v>116</v>
      </c>
      <c r="I365" s="1" t="s">
        <v>122</v>
      </c>
      <c r="K365" s="1" t="s">
        <v>1103</v>
      </c>
      <c r="M365" s="1" t="s">
        <v>1102</v>
      </c>
      <c r="N365" s="1" t="s">
        <v>1348</v>
      </c>
      <c r="O365" s="1" t="s">
        <v>1344</v>
      </c>
      <c r="P365" s="1" t="s">
        <v>1353</v>
      </c>
      <c r="Q365" s="1" t="s">
        <v>1366</v>
      </c>
      <c r="R365" s="1" t="s">
        <v>1367</v>
      </c>
    </row>
    <row r="366" spans="1:18" x14ac:dyDescent="0.45">
      <c r="A366" s="6">
        <f t="shared" si="6"/>
        <v>1022</v>
      </c>
      <c r="B366" s="6">
        <f>COUNTIF(D$1:D366,D366)</f>
        <v>2</v>
      </c>
      <c r="C366" s="1">
        <v>102</v>
      </c>
      <c r="D366" s="1" t="s">
        <v>486</v>
      </c>
      <c r="F366" s="1" t="s">
        <v>487</v>
      </c>
      <c r="G366" s="1" t="s">
        <v>32</v>
      </c>
      <c r="I366" s="1" t="s">
        <v>122</v>
      </c>
      <c r="K366" s="1" t="s">
        <v>731</v>
      </c>
      <c r="M366" s="1" t="s">
        <v>1102</v>
      </c>
      <c r="N366" s="1" t="s">
        <v>1348</v>
      </c>
      <c r="O366" s="1" t="s">
        <v>1344</v>
      </c>
      <c r="P366" s="1" t="s">
        <v>1353</v>
      </c>
      <c r="Q366" s="1" t="s">
        <v>1366</v>
      </c>
      <c r="R366" s="1" t="s">
        <v>1367</v>
      </c>
    </row>
    <row r="367" spans="1:18" x14ac:dyDescent="0.45">
      <c r="A367" s="6">
        <f t="shared" si="6"/>
        <v>2072</v>
      </c>
      <c r="B367" s="6">
        <f>COUNTIF(D$1:D367,D367)</f>
        <v>2</v>
      </c>
      <c r="C367" s="1">
        <v>207</v>
      </c>
      <c r="D367" s="1" t="s">
        <v>483</v>
      </c>
      <c r="F367" s="1" t="s">
        <v>484</v>
      </c>
      <c r="G367" s="1" t="s">
        <v>116</v>
      </c>
      <c r="I367" s="1" t="s">
        <v>122</v>
      </c>
      <c r="K367" s="1" t="s">
        <v>1104</v>
      </c>
      <c r="M367" s="1" t="s">
        <v>1102</v>
      </c>
      <c r="N367" s="1" t="s">
        <v>1348</v>
      </c>
      <c r="O367" s="1" t="s">
        <v>1344</v>
      </c>
      <c r="P367" s="1" t="s">
        <v>1353</v>
      </c>
      <c r="Q367" s="1" t="s">
        <v>1366</v>
      </c>
      <c r="R367" s="1" t="s">
        <v>1367</v>
      </c>
    </row>
    <row r="368" spans="1:18" x14ac:dyDescent="0.45">
      <c r="A368" s="6">
        <f t="shared" si="6"/>
        <v>2522</v>
      </c>
      <c r="B368" s="6">
        <f>COUNTIF(D$1:D368,D368)</f>
        <v>2</v>
      </c>
      <c r="C368" s="1">
        <v>252</v>
      </c>
      <c r="D368" s="1" t="s">
        <v>607</v>
      </c>
      <c r="F368" s="1" t="s">
        <v>608</v>
      </c>
      <c r="G368" s="1" t="s">
        <v>116</v>
      </c>
      <c r="I368" s="1" t="s">
        <v>122</v>
      </c>
      <c r="K368" s="1" t="s">
        <v>1105</v>
      </c>
      <c r="M368" s="1" t="s">
        <v>314</v>
      </c>
      <c r="N368" s="1" t="s">
        <v>1346</v>
      </c>
      <c r="O368" s="1" t="s">
        <v>1341</v>
      </c>
      <c r="P368" s="1" t="s">
        <v>1353</v>
      </c>
      <c r="Q368" s="1" t="s">
        <v>1366</v>
      </c>
      <c r="R368" s="1" t="s">
        <v>1367</v>
      </c>
    </row>
    <row r="369" spans="1:18" x14ac:dyDescent="0.45">
      <c r="A369" s="6">
        <f t="shared" si="6"/>
        <v>2542</v>
      </c>
      <c r="B369" s="6">
        <f>COUNTIF(D$1:D369,D369)</f>
        <v>2</v>
      </c>
      <c r="C369" s="1">
        <v>254</v>
      </c>
      <c r="D369" s="1" t="s">
        <v>588</v>
      </c>
      <c r="F369" s="1" t="s">
        <v>589</v>
      </c>
      <c r="G369" s="1" t="s">
        <v>116</v>
      </c>
      <c r="I369" s="1" t="s">
        <v>139</v>
      </c>
      <c r="K369" s="1" t="s">
        <v>1106</v>
      </c>
      <c r="M369" s="1" t="s">
        <v>314</v>
      </c>
      <c r="N369" s="1" t="s">
        <v>1346</v>
      </c>
      <c r="O369" s="1" t="s">
        <v>1341</v>
      </c>
      <c r="P369" s="1" t="s">
        <v>1353</v>
      </c>
      <c r="Q369" s="1" t="s">
        <v>1366</v>
      </c>
      <c r="R369" s="1" t="s">
        <v>1367</v>
      </c>
    </row>
    <row r="370" spans="1:18" x14ac:dyDescent="0.45">
      <c r="A370" s="6">
        <f t="shared" si="6"/>
        <v>2512</v>
      </c>
      <c r="B370" s="6">
        <f>COUNTIF(D$1:D370,D370)</f>
        <v>2</v>
      </c>
      <c r="C370" s="1">
        <v>251</v>
      </c>
      <c r="D370" s="1" t="s">
        <v>619</v>
      </c>
      <c r="F370" s="1" t="s">
        <v>620</v>
      </c>
      <c r="G370" s="1" t="s">
        <v>116</v>
      </c>
      <c r="I370" s="1" t="s">
        <v>122</v>
      </c>
      <c r="K370" s="1" t="s">
        <v>1107</v>
      </c>
      <c r="M370" s="1" t="s">
        <v>314</v>
      </c>
      <c r="N370" s="1" t="s">
        <v>1346</v>
      </c>
      <c r="O370" s="1" t="s">
        <v>1341</v>
      </c>
      <c r="P370" s="1" t="s">
        <v>1353</v>
      </c>
      <c r="Q370" s="1" t="s">
        <v>1366</v>
      </c>
      <c r="R370" s="1" t="s">
        <v>1367</v>
      </c>
    </row>
    <row r="371" spans="1:18" x14ac:dyDescent="0.45">
      <c r="A371" s="6">
        <f t="shared" si="6"/>
        <v>1591</v>
      </c>
      <c r="B371" s="6">
        <f>COUNTIF(D$1:D371,D371)</f>
        <v>1</v>
      </c>
      <c r="C371" s="1">
        <v>159</v>
      </c>
      <c r="D371" s="1" t="s">
        <v>1108</v>
      </c>
      <c r="F371" s="1" t="s">
        <v>1109</v>
      </c>
      <c r="G371" s="1" t="s">
        <v>32</v>
      </c>
      <c r="I371" s="1" t="s">
        <v>44</v>
      </c>
      <c r="K371" s="1" t="s">
        <v>1110</v>
      </c>
      <c r="M371" s="1" t="s">
        <v>444</v>
      </c>
      <c r="N371" s="1" t="s">
        <v>1354</v>
      </c>
      <c r="O371" s="1" t="s">
        <v>1341</v>
      </c>
      <c r="P371" s="1" t="s">
        <v>1355</v>
      </c>
      <c r="Q371" s="1" t="s">
        <v>1366</v>
      </c>
      <c r="R371" s="1" t="s">
        <v>1367</v>
      </c>
    </row>
    <row r="372" spans="1:18" x14ac:dyDescent="0.45">
      <c r="A372" s="6">
        <f t="shared" si="6"/>
        <v>58852</v>
      </c>
      <c r="B372" s="6">
        <f>COUNTIF(D$1:D372,D372)</f>
        <v>2</v>
      </c>
      <c r="C372" s="1">
        <v>5885</v>
      </c>
      <c r="D372" s="1" t="s">
        <v>690</v>
      </c>
      <c r="F372" s="1" t="s">
        <v>691</v>
      </c>
      <c r="G372" s="1" t="s">
        <v>692</v>
      </c>
      <c r="I372" s="1" t="s">
        <v>225</v>
      </c>
      <c r="K372" s="1" t="s">
        <v>1111</v>
      </c>
      <c r="M372" s="1" t="s">
        <v>444</v>
      </c>
      <c r="N372" s="1" t="s">
        <v>1354</v>
      </c>
      <c r="O372" s="1" t="s">
        <v>1341</v>
      </c>
      <c r="P372" s="1" t="s">
        <v>1355</v>
      </c>
      <c r="Q372" s="1" t="s">
        <v>1366</v>
      </c>
      <c r="R372" s="1" t="s">
        <v>1367</v>
      </c>
    </row>
    <row r="373" spans="1:18" x14ac:dyDescent="0.45">
      <c r="A373" s="6">
        <f t="shared" si="6"/>
        <v>10071</v>
      </c>
      <c r="B373" s="6">
        <f>COUNTIF(D$1:D373,D373)</f>
        <v>1</v>
      </c>
      <c r="C373" s="1">
        <v>1007</v>
      </c>
      <c r="D373" s="1" t="s">
        <v>1112</v>
      </c>
      <c r="F373" s="1" t="s">
        <v>1113</v>
      </c>
      <c r="G373" s="1" t="s">
        <v>268</v>
      </c>
      <c r="I373" s="1" t="s">
        <v>44</v>
      </c>
      <c r="K373" s="1" t="s">
        <v>1114</v>
      </c>
      <c r="M373" s="1" t="s">
        <v>444</v>
      </c>
      <c r="N373" s="1" t="s">
        <v>1354</v>
      </c>
      <c r="O373" s="1" t="s">
        <v>1341</v>
      </c>
      <c r="P373" s="1" t="s">
        <v>1355</v>
      </c>
      <c r="Q373" s="1" t="s">
        <v>1366</v>
      </c>
      <c r="R373" s="1" t="s">
        <v>1367</v>
      </c>
    </row>
    <row r="374" spans="1:18" x14ac:dyDescent="0.45">
      <c r="A374" s="6">
        <f t="shared" si="6"/>
        <v>13091</v>
      </c>
      <c r="B374" s="6">
        <f>COUNTIF(D$1:D374,D374)</f>
        <v>1</v>
      </c>
      <c r="C374" s="1">
        <v>1309</v>
      </c>
      <c r="D374" s="1" t="s">
        <v>1115</v>
      </c>
      <c r="F374" s="1" t="s">
        <v>1116</v>
      </c>
      <c r="G374" s="1" t="s">
        <v>240</v>
      </c>
      <c r="I374" s="1" t="s">
        <v>225</v>
      </c>
      <c r="K374" s="1" t="s">
        <v>1117</v>
      </c>
      <c r="M374" s="1" t="s">
        <v>444</v>
      </c>
      <c r="N374" s="1" t="s">
        <v>1354</v>
      </c>
      <c r="O374" s="1" t="s">
        <v>1341</v>
      </c>
      <c r="P374" s="1" t="s">
        <v>1355</v>
      </c>
      <c r="Q374" s="1" t="s">
        <v>1366</v>
      </c>
      <c r="R374" s="1" t="s">
        <v>1367</v>
      </c>
    </row>
    <row r="375" spans="1:18" x14ac:dyDescent="0.45">
      <c r="A375" s="6">
        <f t="shared" si="6"/>
        <v>13061</v>
      </c>
      <c r="B375" s="6">
        <f>COUNTIF(D$1:D375,D375)</f>
        <v>1</v>
      </c>
      <c r="C375" s="1">
        <v>1306</v>
      </c>
      <c r="D375" s="1" t="s">
        <v>1118</v>
      </c>
      <c r="F375" s="1" t="s">
        <v>1119</v>
      </c>
      <c r="G375" s="1" t="s">
        <v>240</v>
      </c>
      <c r="I375" s="1" t="s">
        <v>225</v>
      </c>
      <c r="K375" s="1" t="s">
        <v>417</v>
      </c>
      <c r="M375" s="1" t="s">
        <v>444</v>
      </c>
      <c r="N375" s="1" t="s">
        <v>1354</v>
      </c>
      <c r="O375" s="1" t="s">
        <v>1341</v>
      </c>
      <c r="P375" s="1" t="s">
        <v>1355</v>
      </c>
      <c r="Q375" s="1" t="s">
        <v>1366</v>
      </c>
      <c r="R375" s="1" t="s">
        <v>1367</v>
      </c>
    </row>
    <row r="376" spans="1:18" x14ac:dyDescent="0.45">
      <c r="A376" s="6">
        <f t="shared" si="6"/>
        <v>50101</v>
      </c>
      <c r="B376" s="6">
        <f>COUNTIF(D$1:D376,D376)</f>
        <v>1</v>
      </c>
      <c r="C376" s="1">
        <v>5010</v>
      </c>
      <c r="D376" s="1" t="s">
        <v>1120</v>
      </c>
      <c r="F376" s="1" t="s">
        <v>1121</v>
      </c>
      <c r="G376" s="1" t="s">
        <v>112</v>
      </c>
      <c r="I376" s="1" t="s">
        <v>230</v>
      </c>
      <c r="K376" s="1" t="s">
        <v>1122</v>
      </c>
      <c r="M376" s="1" t="s">
        <v>555</v>
      </c>
      <c r="N376" s="1" t="s">
        <v>1356</v>
      </c>
      <c r="O376" s="1" t="s">
        <v>1344</v>
      </c>
      <c r="P376" s="1" t="s">
        <v>1357</v>
      </c>
      <c r="Q376" s="1" t="s">
        <v>1366</v>
      </c>
      <c r="R376" s="1" t="s">
        <v>1367</v>
      </c>
    </row>
    <row r="377" spans="1:18" x14ac:dyDescent="0.45">
      <c r="A377" s="6">
        <f t="shared" si="6"/>
        <v>10532</v>
      </c>
      <c r="B377" s="6">
        <f>COUNTIF(D$1:D377,D377)</f>
        <v>2</v>
      </c>
      <c r="C377" s="1">
        <v>1053</v>
      </c>
      <c r="D377" s="1" t="s">
        <v>840</v>
      </c>
      <c r="F377" s="1" t="s">
        <v>841</v>
      </c>
      <c r="G377" s="1" t="s">
        <v>43</v>
      </c>
      <c r="I377" s="1" t="s">
        <v>225</v>
      </c>
      <c r="K377" s="1" t="s">
        <v>423</v>
      </c>
      <c r="M377" s="1" t="s">
        <v>314</v>
      </c>
      <c r="N377" s="1" t="s">
        <v>1358</v>
      </c>
      <c r="O377" s="1" t="s">
        <v>1344</v>
      </c>
      <c r="P377" s="1" t="s">
        <v>1359</v>
      </c>
      <c r="Q377" s="1" t="s">
        <v>1366</v>
      </c>
      <c r="R377" s="1" t="s">
        <v>1367</v>
      </c>
    </row>
    <row r="378" spans="1:18" x14ac:dyDescent="0.45">
      <c r="A378" s="6">
        <f t="shared" si="6"/>
        <v>1551</v>
      </c>
      <c r="B378" s="6">
        <f>COUNTIF(D$1:D378,D378)</f>
        <v>1</v>
      </c>
      <c r="C378" s="1">
        <v>155</v>
      </c>
      <c r="D378" s="1" t="s">
        <v>1123</v>
      </c>
      <c r="F378" s="1" t="s">
        <v>1124</v>
      </c>
      <c r="G378" s="1" t="s">
        <v>32</v>
      </c>
      <c r="I378" s="1" t="s">
        <v>225</v>
      </c>
      <c r="K378" s="1" t="s">
        <v>1125</v>
      </c>
      <c r="M378" s="1" t="s">
        <v>314</v>
      </c>
      <c r="N378" s="1" t="s">
        <v>1358</v>
      </c>
      <c r="O378" s="1" t="s">
        <v>1344</v>
      </c>
      <c r="P378" s="1" t="s">
        <v>1359</v>
      </c>
      <c r="Q378" s="1" t="s">
        <v>1366</v>
      </c>
      <c r="R378" s="1" t="s">
        <v>1367</v>
      </c>
    </row>
    <row r="379" spans="1:18" x14ac:dyDescent="0.45">
      <c r="A379" s="6">
        <f t="shared" si="6"/>
        <v>67002</v>
      </c>
      <c r="B379" s="6">
        <f>COUNTIF(D$1:D379,D379)</f>
        <v>2</v>
      </c>
      <c r="C379" s="1">
        <v>6700</v>
      </c>
      <c r="D379" s="1" t="s">
        <v>954</v>
      </c>
      <c r="F379" s="1" t="s">
        <v>955</v>
      </c>
      <c r="G379" s="1" t="s">
        <v>894</v>
      </c>
      <c r="I379" s="1" t="s">
        <v>72</v>
      </c>
      <c r="K379" s="1" t="s">
        <v>1126</v>
      </c>
      <c r="M379" s="1" t="s">
        <v>463</v>
      </c>
      <c r="N379" s="1" t="s">
        <v>1350</v>
      </c>
      <c r="O379" s="1" t="s">
        <v>1344</v>
      </c>
      <c r="P379" s="1" t="s">
        <v>1360</v>
      </c>
      <c r="Q379" s="1" t="s">
        <v>1366</v>
      </c>
      <c r="R379" s="1" t="s">
        <v>1367</v>
      </c>
    </row>
    <row r="380" spans="1:18" x14ac:dyDescent="0.45">
      <c r="A380" s="6">
        <f t="shared" si="6"/>
        <v>10022</v>
      </c>
      <c r="B380" s="6">
        <f>COUNTIF(D$1:D380,D380)</f>
        <v>2</v>
      </c>
      <c r="C380" s="1">
        <v>1002</v>
      </c>
      <c r="D380" s="1" t="s">
        <v>873</v>
      </c>
      <c r="F380" s="1" t="s">
        <v>874</v>
      </c>
      <c r="G380" s="1" t="s">
        <v>268</v>
      </c>
      <c r="I380" s="1" t="s">
        <v>44</v>
      </c>
      <c r="K380" s="1" t="s">
        <v>453</v>
      </c>
      <c r="M380" s="1" t="s">
        <v>463</v>
      </c>
      <c r="N380" s="1" t="s">
        <v>1350</v>
      </c>
      <c r="O380" s="1" t="s">
        <v>1344</v>
      </c>
      <c r="P380" s="1" t="s">
        <v>1360</v>
      </c>
      <c r="Q380" s="1" t="s">
        <v>1366</v>
      </c>
      <c r="R380" s="1" t="s">
        <v>1367</v>
      </c>
    </row>
    <row r="381" spans="1:18" x14ac:dyDescent="0.45">
      <c r="A381" s="6">
        <f t="shared" si="6"/>
        <v>31061</v>
      </c>
      <c r="B381" s="6">
        <f>COUNTIF(D$1:D381,D381)</f>
        <v>1</v>
      </c>
      <c r="C381" s="1">
        <v>3106</v>
      </c>
      <c r="D381" s="1" t="s">
        <v>1127</v>
      </c>
      <c r="F381" s="1" t="s">
        <v>1128</v>
      </c>
      <c r="G381" s="1" t="s">
        <v>65</v>
      </c>
      <c r="I381" s="1" t="s">
        <v>49</v>
      </c>
      <c r="K381" s="1" t="s">
        <v>1129</v>
      </c>
      <c r="M381" s="1" t="s">
        <v>463</v>
      </c>
      <c r="N381" s="1" t="s">
        <v>1350</v>
      </c>
      <c r="O381" s="1" t="s">
        <v>1344</v>
      </c>
      <c r="P381" s="1" t="s">
        <v>1360</v>
      </c>
      <c r="Q381" s="1" t="s">
        <v>1366</v>
      </c>
      <c r="R381" s="1" t="s">
        <v>1367</v>
      </c>
    </row>
    <row r="382" spans="1:18" x14ac:dyDescent="0.45">
      <c r="A382" s="6">
        <f t="shared" si="6"/>
        <v>66741</v>
      </c>
      <c r="B382" s="6">
        <f>COUNTIF(D$1:D382,D382)</f>
        <v>1</v>
      </c>
      <c r="C382" s="1">
        <v>6674</v>
      </c>
      <c r="D382" s="1" t="s">
        <v>1130</v>
      </c>
      <c r="F382" s="1" t="s">
        <v>1131</v>
      </c>
      <c r="G382" s="1" t="s">
        <v>39</v>
      </c>
      <c r="I382" s="1">
        <v>2</v>
      </c>
      <c r="K382" s="1" t="s">
        <v>453</v>
      </c>
      <c r="M382" s="1" t="s">
        <v>404</v>
      </c>
      <c r="N382" s="1" t="s">
        <v>1343</v>
      </c>
      <c r="O382" s="1" t="s">
        <v>1344</v>
      </c>
      <c r="P382" s="1" t="s">
        <v>1361</v>
      </c>
      <c r="Q382" s="1" t="s">
        <v>1366</v>
      </c>
      <c r="R382" s="1" t="s">
        <v>1367</v>
      </c>
    </row>
    <row r="383" spans="1:18" x14ac:dyDescent="0.45">
      <c r="A383" s="6">
        <f t="shared" si="6"/>
        <v>30562</v>
      </c>
      <c r="B383" s="6">
        <f>COUNTIF(D$1:D383,D383)</f>
        <v>2</v>
      </c>
      <c r="C383" s="1">
        <v>3056</v>
      </c>
      <c r="D383" s="1" t="s">
        <v>957</v>
      </c>
      <c r="F383" s="1" t="s">
        <v>958</v>
      </c>
      <c r="G383" s="1" t="s">
        <v>53</v>
      </c>
      <c r="I383" s="1" t="s">
        <v>72</v>
      </c>
      <c r="K383" s="1" t="s">
        <v>1132</v>
      </c>
      <c r="M383" s="1" t="s">
        <v>404</v>
      </c>
      <c r="N383" s="1" t="s">
        <v>1343</v>
      </c>
      <c r="O383" s="1" t="s">
        <v>1344</v>
      </c>
      <c r="P383" s="1" t="s">
        <v>1361</v>
      </c>
      <c r="Q383" s="1" t="s">
        <v>1366</v>
      </c>
      <c r="R383" s="1" t="s">
        <v>1367</v>
      </c>
    </row>
    <row r="384" spans="1:18" x14ac:dyDescent="0.45">
      <c r="A384" s="6">
        <f t="shared" si="6"/>
        <v>59371</v>
      </c>
      <c r="B384" s="6">
        <f>COUNTIF(D$1:D384,D384)</f>
        <v>1</v>
      </c>
      <c r="C384" s="1">
        <v>5937</v>
      </c>
      <c r="D384" s="1" t="s">
        <v>1133</v>
      </c>
      <c r="F384" s="1" t="s">
        <v>1134</v>
      </c>
      <c r="G384" s="1" t="s">
        <v>221</v>
      </c>
      <c r="I384" s="1" t="s">
        <v>49</v>
      </c>
      <c r="K384" s="1" t="s">
        <v>1135</v>
      </c>
      <c r="M384" s="1" t="s">
        <v>404</v>
      </c>
      <c r="N384" s="1" t="s">
        <v>1343</v>
      </c>
      <c r="O384" s="1" t="s">
        <v>1344</v>
      </c>
      <c r="P384" s="1" t="s">
        <v>1361</v>
      </c>
      <c r="Q384" s="1" t="s">
        <v>1366</v>
      </c>
      <c r="R384" s="1" t="s">
        <v>1367</v>
      </c>
    </row>
    <row r="385" spans="1:18" x14ac:dyDescent="0.45">
      <c r="A385" s="6">
        <f t="shared" si="6"/>
        <v>31082</v>
      </c>
      <c r="B385" s="6">
        <f>COUNTIF(D$1:D385,D385)</f>
        <v>2</v>
      </c>
      <c r="C385" s="1">
        <v>3108</v>
      </c>
      <c r="D385" s="1" t="s">
        <v>63</v>
      </c>
      <c r="F385" s="1" t="s">
        <v>64</v>
      </c>
      <c r="G385" s="1" t="s">
        <v>65</v>
      </c>
      <c r="I385" s="1" t="s">
        <v>49</v>
      </c>
      <c r="K385" s="1" t="s">
        <v>1136</v>
      </c>
      <c r="M385" s="1" t="s">
        <v>404</v>
      </c>
      <c r="N385" s="1" t="s">
        <v>1343</v>
      </c>
      <c r="O385" s="1" t="s">
        <v>1344</v>
      </c>
      <c r="P385" s="1" t="s">
        <v>1361</v>
      </c>
      <c r="Q385" s="1" t="s">
        <v>1366</v>
      </c>
      <c r="R385" s="1" t="s">
        <v>1367</v>
      </c>
    </row>
    <row r="386" spans="1:18" x14ac:dyDescent="0.45">
      <c r="A386" s="6">
        <f t="shared" si="6"/>
        <v>7782</v>
      </c>
      <c r="B386" s="6">
        <f>COUNTIF(D$1:D386,D386)</f>
        <v>2</v>
      </c>
      <c r="C386" s="1">
        <v>778</v>
      </c>
      <c r="D386" s="1" t="s">
        <v>899</v>
      </c>
      <c r="F386" s="1" t="s">
        <v>900</v>
      </c>
      <c r="G386" s="1" t="s">
        <v>89</v>
      </c>
      <c r="I386" s="1" t="s">
        <v>49</v>
      </c>
      <c r="K386" s="1" t="s">
        <v>577</v>
      </c>
      <c r="M386" s="1" t="s">
        <v>404</v>
      </c>
      <c r="N386" s="1" t="s">
        <v>1343</v>
      </c>
      <c r="O386" s="1" t="s">
        <v>1344</v>
      </c>
      <c r="P386" s="1" t="s">
        <v>1361</v>
      </c>
      <c r="Q386" s="1" t="s">
        <v>1366</v>
      </c>
      <c r="R386" s="1" t="s">
        <v>1367</v>
      </c>
    </row>
    <row r="387" spans="1:18" x14ac:dyDescent="0.45">
      <c r="A387" s="6">
        <f t="shared" si="6"/>
        <v>67131</v>
      </c>
      <c r="B387" s="6">
        <f>COUNTIF(D$1:D387,D387)</f>
        <v>1</v>
      </c>
      <c r="C387" s="1">
        <v>6713</v>
      </c>
      <c r="D387" s="1" t="s">
        <v>1137</v>
      </c>
      <c r="F387" s="1" t="s">
        <v>1138</v>
      </c>
      <c r="G387" s="1" t="s">
        <v>48</v>
      </c>
      <c r="I387" s="1" t="s">
        <v>72</v>
      </c>
      <c r="K387" s="1" t="s">
        <v>1139</v>
      </c>
      <c r="M387" s="1" t="s">
        <v>404</v>
      </c>
      <c r="N387" s="1" t="s">
        <v>1343</v>
      </c>
      <c r="O387" s="1" t="s">
        <v>1344</v>
      </c>
      <c r="P387" s="1" t="s">
        <v>1361</v>
      </c>
      <c r="Q387" s="1" t="s">
        <v>1366</v>
      </c>
      <c r="R387" s="1" t="s">
        <v>1367</v>
      </c>
    </row>
    <row r="388" spans="1:18" x14ac:dyDescent="0.45">
      <c r="A388" s="6">
        <f t="shared" si="6"/>
        <v>24082</v>
      </c>
      <c r="B388" s="6">
        <f>COUNTIF(D$1:D388,D388)</f>
        <v>2</v>
      </c>
      <c r="C388" s="1">
        <v>2408</v>
      </c>
      <c r="D388" s="1" t="s">
        <v>671</v>
      </c>
      <c r="F388" s="1" t="s">
        <v>672</v>
      </c>
      <c r="G388" s="1" t="s">
        <v>673</v>
      </c>
      <c r="I388" s="1" t="s">
        <v>230</v>
      </c>
      <c r="K388" s="1" t="s">
        <v>1140</v>
      </c>
      <c r="M388" s="1" t="s">
        <v>427</v>
      </c>
      <c r="N388" s="1" t="s">
        <v>1352</v>
      </c>
      <c r="O388" s="1" t="s">
        <v>1341</v>
      </c>
      <c r="P388" s="1" t="s">
        <v>1362</v>
      </c>
      <c r="Q388" s="1" t="s">
        <v>1366</v>
      </c>
      <c r="R388" s="1" t="s">
        <v>1367</v>
      </c>
    </row>
    <row r="389" spans="1:18" x14ac:dyDescent="0.45">
      <c r="A389" s="6">
        <f t="shared" si="6"/>
        <v>21022</v>
      </c>
      <c r="B389" s="6">
        <f>COUNTIF(D$1:D389,D389)</f>
        <v>2</v>
      </c>
      <c r="C389" s="1">
        <v>2102</v>
      </c>
      <c r="D389" s="1" t="s">
        <v>675</v>
      </c>
      <c r="F389" s="1" t="s">
        <v>676</v>
      </c>
      <c r="G389" s="1" t="s">
        <v>244</v>
      </c>
      <c r="I389" s="1" t="s">
        <v>230</v>
      </c>
      <c r="K389" s="1" t="s">
        <v>1141</v>
      </c>
      <c r="M389" s="1" t="s">
        <v>427</v>
      </c>
      <c r="N389" s="1" t="s">
        <v>1352</v>
      </c>
      <c r="O389" s="1" t="s">
        <v>1341</v>
      </c>
      <c r="P389" s="1" t="s">
        <v>1362</v>
      </c>
      <c r="Q389" s="1" t="s">
        <v>1366</v>
      </c>
      <c r="R389" s="1" t="s">
        <v>1367</v>
      </c>
    </row>
    <row r="390" spans="1:18" x14ac:dyDescent="0.45">
      <c r="A390" s="6">
        <f t="shared" si="6"/>
        <v>20041</v>
      </c>
      <c r="B390" s="6">
        <f>COUNTIF(D$1:D390,D390)</f>
        <v>1</v>
      </c>
      <c r="C390" s="1">
        <v>2004</v>
      </c>
      <c r="D390" s="1" t="s">
        <v>1142</v>
      </c>
      <c r="F390" s="1" t="s">
        <v>1143</v>
      </c>
      <c r="G390" s="1" t="s">
        <v>730</v>
      </c>
      <c r="I390" s="1" t="s">
        <v>230</v>
      </c>
      <c r="K390" s="1" t="s">
        <v>1144</v>
      </c>
      <c r="M390" s="1" t="s">
        <v>427</v>
      </c>
      <c r="N390" s="1" t="s">
        <v>1352</v>
      </c>
      <c r="O390" s="1" t="s">
        <v>1341</v>
      </c>
      <c r="P390" s="1" t="s">
        <v>1362</v>
      </c>
      <c r="Q390" s="1" t="s">
        <v>1366</v>
      </c>
      <c r="R390" s="1" t="s">
        <v>1367</v>
      </c>
    </row>
    <row r="391" spans="1:18" x14ac:dyDescent="0.45">
      <c r="A391" s="6">
        <f t="shared" si="6"/>
        <v>10212</v>
      </c>
      <c r="B391" s="6">
        <f>COUNTIF(D$1:D391,D391)</f>
        <v>2</v>
      </c>
      <c r="C391" s="1">
        <v>1021</v>
      </c>
      <c r="D391" s="1" t="s">
        <v>678</v>
      </c>
      <c r="F391" s="1" t="s">
        <v>679</v>
      </c>
      <c r="G391" s="1" t="s">
        <v>268</v>
      </c>
      <c r="I391" s="1" t="s">
        <v>230</v>
      </c>
      <c r="K391" s="1" t="s">
        <v>1145</v>
      </c>
      <c r="M391" s="1" t="s">
        <v>427</v>
      </c>
      <c r="N391" s="1" t="s">
        <v>1352</v>
      </c>
      <c r="O391" s="1" t="s">
        <v>1341</v>
      </c>
      <c r="P391" s="1" t="s">
        <v>1362</v>
      </c>
      <c r="Q391" s="1" t="s">
        <v>1366</v>
      </c>
      <c r="R391" s="1" t="s">
        <v>1367</v>
      </c>
    </row>
    <row r="392" spans="1:18" x14ac:dyDescent="0.45">
      <c r="A392" s="6">
        <f t="shared" si="6"/>
        <v>11632</v>
      </c>
      <c r="B392" s="6">
        <f>COUNTIF(D$1:D392,D392)</f>
        <v>2</v>
      </c>
      <c r="C392" s="1">
        <v>1163</v>
      </c>
      <c r="D392" s="1" t="s">
        <v>657</v>
      </c>
      <c r="F392" s="1" t="s">
        <v>658</v>
      </c>
      <c r="G392" s="1" t="s">
        <v>628</v>
      </c>
      <c r="I392" s="1" t="s">
        <v>230</v>
      </c>
      <c r="K392" s="1" t="s">
        <v>1146</v>
      </c>
      <c r="M392" s="1" t="s">
        <v>427</v>
      </c>
      <c r="N392" s="1" t="s">
        <v>1352</v>
      </c>
      <c r="O392" s="1" t="s">
        <v>1341</v>
      </c>
      <c r="P392" s="1" t="s">
        <v>1362</v>
      </c>
      <c r="Q392" s="1" t="s">
        <v>1366</v>
      </c>
      <c r="R392" s="1" t="s">
        <v>1367</v>
      </c>
    </row>
    <row r="393" spans="1:18" x14ac:dyDescent="0.45">
      <c r="A393" s="6">
        <f t="shared" si="6"/>
        <v>20051</v>
      </c>
      <c r="B393" s="6">
        <f>COUNTIF(D$1:D393,D393)</f>
        <v>1</v>
      </c>
      <c r="C393" s="1">
        <v>2005</v>
      </c>
      <c r="D393" s="1" t="s">
        <v>1147</v>
      </c>
      <c r="F393" s="1" t="s">
        <v>1148</v>
      </c>
      <c r="G393" s="1" t="s">
        <v>730</v>
      </c>
      <c r="I393" s="1" t="s">
        <v>230</v>
      </c>
      <c r="K393" s="1" t="s">
        <v>1149</v>
      </c>
      <c r="M393" s="1" t="s">
        <v>427</v>
      </c>
      <c r="N393" s="1" t="s">
        <v>1352</v>
      </c>
      <c r="O393" s="1" t="s">
        <v>1341</v>
      </c>
      <c r="P393" s="1" t="s">
        <v>1362</v>
      </c>
      <c r="Q393" s="1" t="s">
        <v>1366</v>
      </c>
      <c r="R393" s="1" t="s">
        <v>1367</v>
      </c>
    </row>
    <row r="394" spans="1:18" x14ac:dyDescent="0.45">
      <c r="A394" s="6">
        <f t="shared" si="6"/>
        <v>30151</v>
      </c>
      <c r="B394" s="6">
        <f>COUNTIF(D$1:D394,D394)</f>
        <v>1</v>
      </c>
      <c r="C394" s="1">
        <v>3015</v>
      </c>
      <c r="D394" s="1" t="s">
        <v>1150</v>
      </c>
      <c r="F394" s="1" t="s">
        <v>1151</v>
      </c>
      <c r="G394" s="1" t="s">
        <v>57</v>
      </c>
      <c r="I394" s="1" t="s">
        <v>72</v>
      </c>
      <c r="K394" s="1" t="s">
        <v>1152</v>
      </c>
      <c r="M394" s="1" t="s">
        <v>708</v>
      </c>
      <c r="N394" s="1" t="s">
        <v>1352</v>
      </c>
      <c r="O394" s="1" t="s">
        <v>1341</v>
      </c>
      <c r="P394" s="1" t="s">
        <v>1362</v>
      </c>
      <c r="Q394" s="1" t="s">
        <v>1366</v>
      </c>
      <c r="R394" s="1" t="s">
        <v>1367</v>
      </c>
    </row>
    <row r="395" spans="1:18" x14ac:dyDescent="0.45">
      <c r="A395" s="6">
        <f t="shared" si="6"/>
        <v>65192</v>
      </c>
      <c r="B395" s="6">
        <f>COUNTIF(D$1:D395,D395)</f>
        <v>2</v>
      </c>
      <c r="C395" s="1">
        <v>6519</v>
      </c>
      <c r="D395" s="1" t="s">
        <v>750</v>
      </c>
      <c r="F395" s="1" t="s">
        <v>751</v>
      </c>
      <c r="G395" s="1" t="s">
        <v>752</v>
      </c>
      <c r="K395" s="1" t="s">
        <v>1153</v>
      </c>
      <c r="M395" s="1" t="s">
        <v>708</v>
      </c>
      <c r="N395" s="1" t="s">
        <v>1352</v>
      </c>
      <c r="O395" s="1" t="s">
        <v>1341</v>
      </c>
      <c r="P395" s="1" t="s">
        <v>1362</v>
      </c>
      <c r="Q395" s="1" t="s">
        <v>1366</v>
      </c>
      <c r="R395" s="1" t="s">
        <v>1367</v>
      </c>
    </row>
    <row r="396" spans="1:18" x14ac:dyDescent="0.45">
      <c r="A396" s="6">
        <f t="shared" si="6"/>
        <v>26222</v>
      </c>
      <c r="B396" s="6">
        <f>COUNTIF(D$1:D396,D396)</f>
        <v>2</v>
      </c>
      <c r="C396" s="1">
        <v>2622</v>
      </c>
      <c r="D396" s="1" t="s">
        <v>683</v>
      </c>
      <c r="F396" s="1" t="s">
        <v>684</v>
      </c>
      <c r="G396" s="1" t="s">
        <v>685</v>
      </c>
      <c r="I396" s="1" t="s">
        <v>225</v>
      </c>
      <c r="K396" s="1" t="s">
        <v>1154</v>
      </c>
      <c r="M396" s="1" t="s">
        <v>708</v>
      </c>
      <c r="N396" s="1" t="s">
        <v>1352</v>
      </c>
      <c r="O396" s="1" t="s">
        <v>1341</v>
      </c>
      <c r="P396" s="1" t="s">
        <v>1362</v>
      </c>
      <c r="Q396" s="1" t="s">
        <v>1366</v>
      </c>
      <c r="R396" s="1" t="s">
        <v>1367</v>
      </c>
    </row>
    <row r="397" spans="1:18" x14ac:dyDescent="0.45">
      <c r="A397" s="6">
        <f t="shared" si="6"/>
        <v>13071</v>
      </c>
      <c r="B397" s="6">
        <f>COUNTIF(D$1:D397,D397)</f>
        <v>1</v>
      </c>
      <c r="C397" s="1">
        <v>1307</v>
      </c>
      <c r="D397" s="1" t="s">
        <v>1155</v>
      </c>
      <c r="F397" s="1" t="s">
        <v>1156</v>
      </c>
      <c r="G397" s="1" t="s">
        <v>240</v>
      </c>
      <c r="I397" s="1" t="s">
        <v>225</v>
      </c>
      <c r="K397" s="1" t="s">
        <v>1157</v>
      </c>
      <c r="M397" s="1" t="s">
        <v>708</v>
      </c>
      <c r="N397" s="1" t="s">
        <v>1352</v>
      </c>
      <c r="O397" s="1" t="s">
        <v>1341</v>
      </c>
      <c r="P397" s="1" t="s">
        <v>1362</v>
      </c>
      <c r="Q397" s="1" t="s">
        <v>1366</v>
      </c>
      <c r="R397" s="1" t="s">
        <v>1367</v>
      </c>
    </row>
    <row r="398" spans="1:18" x14ac:dyDescent="0.45">
      <c r="A398" s="6">
        <f t="shared" si="6"/>
        <v>10122</v>
      </c>
      <c r="B398" s="6">
        <f>COUNTIF(D$1:D398,D398)</f>
        <v>2</v>
      </c>
      <c r="C398" s="1">
        <v>1012</v>
      </c>
      <c r="D398" s="1" t="s">
        <v>687</v>
      </c>
      <c r="F398" s="1" t="s">
        <v>688</v>
      </c>
      <c r="G398" s="1" t="s">
        <v>268</v>
      </c>
      <c r="I398" s="1" t="s">
        <v>225</v>
      </c>
      <c r="K398" s="1" t="s">
        <v>1158</v>
      </c>
      <c r="M398" s="1" t="s">
        <v>708</v>
      </c>
      <c r="N398" s="1" t="s">
        <v>1352</v>
      </c>
      <c r="O398" s="1" t="s">
        <v>1341</v>
      </c>
      <c r="P398" s="1" t="s">
        <v>1362</v>
      </c>
      <c r="Q398" s="1" t="s">
        <v>1366</v>
      </c>
      <c r="R398" s="1" t="s">
        <v>1367</v>
      </c>
    </row>
    <row r="399" spans="1:18" x14ac:dyDescent="0.45">
      <c r="A399" s="6">
        <f t="shared" si="6"/>
        <v>30202</v>
      </c>
      <c r="B399" s="6">
        <f>COUNTIF(D$1:D399,D399)</f>
        <v>2</v>
      </c>
      <c r="C399" s="1">
        <v>3020</v>
      </c>
      <c r="D399" s="1" t="s">
        <v>757</v>
      </c>
      <c r="F399" s="1" t="s">
        <v>758</v>
      </c>
      <c r="G399" s="1" t="s">
        <v>57</v>
      </c>
      <c r="I399" s="1" t="s">
        <v>49</v>
      </c>
      <c r="K399" s="1" t="s">
        <v>1159</v>
      </c>
      <c r="M399" s="1" t="s">
        <v>708</v>
      </c>
      <c r="N399" s="1" t="s">
        <v>1352</v>
      </c>
      <c r="O399" s="1" t="s">
        <v>1341</v>
      </c>
      <c r="P399" s="1" t="s">
        <v>1362</v>
      </c>
      <c r="Q399" s="1" t="s">
        <v>1366</v>
      </c>
      <c r="R399" s="1" t="s">
        <v>1367</v>
      </c>
    </row>
    <row r="400" spans="1:18" x14ac:dyDescent="0.45">
      <c r="A400" s="6">
        <f t="shared" si="6"/>
        <v>50102</v>
      </c>
      <c r="B400" s="6">
        <f>COUNTIF(D$1:D400,D400)</f>
        <v>2</v>
      </c>
      <c r="C400" s="1">
        <v>5010</v>
      </c>
      <c r="D400" s="1" t="s">
        <v>1120</v>
      </c>
      <c r="F400" s="1" t="s">
        <v>1121</v>
      </c>
      <c r="G400" s="1" t="s">
        <v>112</v>
      </c>
      <c r="I400" s="1" t="s">
        <v>230</v>
      </c>
      <c r="K400" s="1" t="s">
        <v>335</v>
      </c>
      <c r="M400" s="1" t="s">
        <v>708</v>
      </c>
      <c r="N400" s="1" t="s">
        <v>1350</v>
      </c>
      <c r="O400" s="1" t="s">
        <v>1344</v>
      </c>
      <c r="P400" s="1" t="s">
        <v>1362</v>
      </c>
      <c r="Q400" s="1" t="s">
        <v>1366</v>
      </c>
      <c r="R400" s="1" t="s">
        <v>1367</v>
      </c>
    </row>
    <row r="401" spans="1:18" x14ac:dyDescent="0.45">
      <c r="A401" s="6">
        <f t="shared" si="6"/>
        <v>25132</v>
      </c>
      <c r="B401" s="6">
        <f>COUNTIF(D$1:D401,D401)</f>
        <v>2</v>
      </c>
      <c r="C401" s="1">
        <v>2513</v>
      </c>
      <c r="D401" s="1" t="s">
        <v>783</v>
      </c>
      <c r="F401" s="1" t="s">
        <v>784</v>
      </c>
      <c r="G401" s="1" t="s">
        <v>229</v>
      </c>
      <c r="I401" s="1" t="s">
        <v>230</v>
      </c>
      <c r="K401" s="1" t="s">
        <v>1160</v>
      </c>
      <c r="M401" s="1" t="s">
        <v>708</v>
      </c>
      <c r="N401" s="1" t="s">
        <v>1350</v>
      </c>
      <c r="O401" s="1" t="s">
        <v>1344</v>
      </c>
      <c r="P401" s="1" t="s">
        <v>1362</v>
      </c>
      <c r="Q401" s="1" t="s">
        <v>1366</v>
      </c>
      <c r="R401" s="1" t="s">
        <v>1367</v>
      </c>
    </row>
    <row r="402" spans="1:18" x14ac:dyDescent="0.45">
      <c r="A402" s="6">
        <f t="shared" si="6"/>
        <v>10162</v>
      </c>
      <c r="B402" s="6">
        <f>COUNTIF(D$1:D402,D402)</f>
        <v>2</v>
      </c>
      <c r="C402" s="1">
        <v>1016</v>
      </c>
      <c r="D402" s="1" t="s">
        <v>786</v>
      </c>
      <c r="F402" s="1" t="s">
        <v>787</v>
      </c>
      <c r="G402" s="1" t="s">
        <v>268</v>
      </c>
      <c r="I402" s="1" t="s">
        <v>230</v>
      </c>
      <c r="K402" s="1" t="s">
        <v>1161</v>
      </c>
      <c r="M402" s="1" t="s">
        <v>708</v>
      </c>
      <c r="N402" s="1" t="s">
        <v>1350</v>
      </c>
      <c r="O402" s="1" t="s">
        <v>1344</v>
      </c>
      <c r="P402" s="1" t="s">
        <v>1362</v>
      </c>
      <c r="Q402" s="1" t="s">
        <v>1366</v>
      </c>
      <c r="R402" s="1" t="s">
        <v>1367</v>
      </c>
    </row>
    <row r="403" spans="1:18" x14ac:dyDescent="0.45">
      <c r="A403" s="6">
        <f t="shared" si="6"/>
        <v>21042</v>
      </c>
      <c r="B403" s="6">
        <f>COUNTIF(D$1:D403,D403)</f>
        <v>2</v>
      </c>
      <c r="C403" s="1">
        <v>2104</v>
      </c>
      <c r="D403" s="1" t="s">
        <v>795</v>
      </c>
      <c r="F403" s="1" t="s">
        <v>796</v>
      </c>
      <c r="G403" s="1" t="s">
        <v>244</v>
      </c>
      <c r="I403" s="1" t="s">
        <v>230</v>
      </c>
      <c r="K403" s="1" t="s">
        <v>1162</v>
      </c>
      <c r="M403" s="1" t="s">
        <v>708</v>
      </c>
      <c r="N403" s="1" t="s">
        <v>1350</v>
      </c>
      <c r="O403" s="1" t="s">
        <v>1344</v>
      </c>
      <c r="P403" s="1" t="s">
        <v>1362</v>
      </c>
      <c r="Q403" s="1" t="s">
        <v>1366</v>
      </c>
      <c r="R403" s="1" t="s">
        <v>1367</v>
      </c>
    </row>
    <row r="404" spans="1:18" x14ac:dyDescent="0.45">
      <c r="A404" s="6">
        <f t="shared" si="6"/>
        <v>10622</v>
      </c>
      <c r="B404" s="6">
        <f>COUNTIF(D$1:D404,D404)</f>
        <v>2</v>
      </c>
      <c r="C404" s="1">
        <v>1062</v>
      </c>
      <c r="D404" s="1" t="s">
        <v>780</v>
      </c>
      <c r="F404" s="1" t="s">
        <v>781</v>
      </c>
      <c r="G404" s="1" t="s">
        <v>43</v>
      </c>
      <c r="I404" s="1" t="s">
        <v>230</v>
      </c>
      <c r="K404" s="1" t="s">
        <v>1163</v>
      </c>
      <c r="M404" s="1" t="s">
        <v>708</v>
      </c>
      <c r="N404" s="1" t="s">
        <v>1350</v>
      </c>
      <c r="O404" s="1" t="s">
        <v>1344</v>
      </c>
      <c r="P404" s="1" t="s">
        <v>1362</v>
      </c>
      <c r="Q404" s="1" t="s">
        <v>1366</v>
      </c>
      <c r="R404" s="1" t="s">
        <v>1367</v>
      </c>
    </row>
    <row r="405" spans="1:18" x14ac:dyDescent="0.45">
      <c r="A405" s="6">
        <f t="shared" si="6"/>
        <v>23621</v>
      </c>
      <c r="B405" s="6">
        <f>COUNTIF(D$1:D405,D405)</f>
        <v>1</v>
      </c>
      <c r="C405" s="1">
        <v>2362</v>
      </c>
      <c r="D405" s="1" t="s">
        <v>1164</v>
      </c>
      <c r="F405" s="1" t="s">
        <v>1165</v>
      </c>
      <c r="G405" s="1" t="s">
        <v>252</v>
      </c>
      <c r="I405" s="1" t="s">
        <v>230</v>
      </c>
      <c r="K405" s="1" t="s">
        <v>1141</v>
      </c>
      <c r="M405" s="1" t="s">
        <v>708</v>
      </c>
      <c r="N405" s="1" t="s">
        <v>1350</v>
      </c>
      <c r="O405" s="1" t="s">
        <v>1344</v>
      </c>
      <c r="P405" s="1" t="s">
        <v>1362</v>
      </c>
      <c r="Q405" s="1" t="s">
        <v>1366</v>
      </c>
      <c r="R405" s="1" t="s">
        <v>1367</v>
      </c>
    </row>
    <row r="406" spans="1:18" x14ac:dyDescent="0.45">
      <c r="A406" s="6">
        <f t="shared" si="6"/>
        <v>20031</v>
      </c>
      <c r="B406" s="6">
        <f>COUNTIF(D$1:D406,D406)</f>
        <v>1</v>
      </c>
      <c r="C406" s="1">
        <v>2003</v>
      </c>
      <c r="D406" s="1" t="s">
        <v>1166</v>
      </c>
      <c r="F406" s="1" t="s">
        <v>1167</v>
      </c>
      <c r="G406" s="1" t="s">
        <v>730</v>
      </c>
      <c r="I406" s="1" t="s">
        <v>230</v>
      </c>
      <c r="K406" s="1" t="s">
        <v>1168</v>
      </c>
      <c r="M406" s="1" t="s">
        <v>708</v>
      </c>
      <c r="N406" s="1" t="s">
        <v>1350</v>
      </c>
      <c r="O406" s="1" t="s">
        <v>1344</v>
      </c>
      <c r="P406" s="1" t="s">
        <v>1362</v>
      </c>
      <c r="Q406" s="1" t="s">
        <v>1366</v>
      </c>
      <c r="R406" s="1" t="s">
        <v>1367</v>
      </c>
    </row>
    <row r="407" spans="1:18" x14ac:dyDescent="0.45">
      <c r="A407" s="6">
        <f t="shared" si="6"/>
        <v>26042</v>
      </c>
      <c r="B407" s="6">
        <f>COUNTIF(D$1:D407,D407)</f>
        <v>2</v>
      </c>
      <c r="C407" s="1">
        <v>2604</v>
      </c>
      <c r="D407" s="1" t="s">
        <v>828</v>
      </c>
      <c r="F407" s="1" t="s">
        <v>829</v>
      </c>
      <c r="G407" s="1" t="s">
        <v>685</v>
      </c>
      <c r="I407" s="1" t="s">
        <v>225</v>
      </c>
      <c r="K407" s="1" t="s">
        <v>1169</v>
      </c>
      <c r="M407" s="1" t="s">
        <v>291</v>
      </c>
      <c r="N407" s="1" t="s">
        <v>1350</v>
      </c>
      <c r="O407" s="1" t="s">
        <v>1344</v>
      </c>
      <c r="P407" s="1" t="s">
        <v>1362</v>
      </c>
      <c r="Q407" s="1" t="s">
        <v>1366</v>
      </c>
      <c r="R407" s="1" t="s">
        <v>1367</v>
      </c>
    </row>
    <row r="408" spans="1:18" x14ac:dyDescent="0.45">
      <c r="A408" s="6">
        <f t="shared" si="6"/>
        <v>12532</v>
      </c>
      <c r="B408" s="6">
        <f>COUNTIF(D$1:D408,D408)</f>
        <v>2</v>
      </c>
      <c r="C408" s="1">
        <v>1253</v>
      </c>
      <c r="D408" s="1" t="s">
        <v>850</v>
      </c>
      <c r="F408" s="1" t="s">
        <v>851</v>
      </c>
      <c r="G408" s="1" t="s">
        <v>248</v>
      </c>
      <c r="I408" s="1" t="s">
        <v>225</v>
      </c>
      <c r="K408" s="1" t="s">
        <v>567</v>
      </c>
      <c r="M408" s="1" t="s">
        <v>291</v>
      </c>
      <c r="N408" s="1" t="s">
        <v>1350</v>
      </c>
      <c r="O408" s="1" t="s">
        <v>1344</v>
      </c>
      <c r="P408" s="1" t="s">
        <v>1362</v>
      </c>
      <c r="Q408" s="1" t="s">
        <v>1366</v>
      </c>
      <c r="R408" s="1" t="s">
        <v>1367</v>
      </c>
    </row>
    <row r="409" spans="1:18" x14ac:dyDescent="0.45">
      <c r="A409" s="6">
        <f t="shared" ref="A409:A465" si="7">IFERROR(C409*10+B409,"")</f>
        <v>10112</v>
      </c>
      <c r="B409" s="6">
        <f>COUNTIF(D$1:D409,D409)</f>
        <v>2</v>
      </c>
      <c r="C409" s="1">
        <v>1011</v>
      </c>
      <c r="D409" s="1" t="s">
        <v>818</v>
      </c>
      <c r="F409" s="1" t="s">
        <v>819</v>
      </c>
      <c r="G409" s="1" t="s">
        <v>268</v>
      </c>
      <c r="I409" s="1" t="s">
        <v>225</v>
      </c>
      <c r="K409" s="1" t="s">
        <v>1170</v>
      </c>
      <c r="M409" s="1" t="s">
        <v>291</v>
      </c>
      <c r="N409" s="1" t="s">
        <v>1350</v>
      </c>
      <c r="O409" s="1" t="s">
        <v>1344</v>
      </c>
      <c r="P409" s="1" t="s">
        <v>1362</v>
      </c>
      <c r="Q409" s="1" t="s">
        <v>1366</v>
      </c>
      <c r="R409" s="1" t="s">
        <v>1367</v>
      </c>
    </row>
    <row r="410" spans="1:18" x14ac:dyDescent="0.45">
      <c r="A410" s="6">
        <f t="shared" si="7"/>
        <v>10102</v>
      </c>
      <c r="B410" s="6">
        <f>COUNTIF(D$1:D410,D410)</f>
        <v>2</v>
      </c>
      <c r="C410" s="1">
        <v>1010</v>
      </c>
      <c r="D410" s="1" t="s">
        <v>824</v>
      </c>
      <c r="F410" s="1" t="s">
        <v>825</v>
      </c>
      <c r="G410" s="1" t="s">
        <v>268</v>
      </c>
      <c r="I410" s="1" t="s">
        <v>225</v>
      </c>
      <c r="K410" s="1" t="s">
        <v>1171</v>
      </c>
      <c r="M410" s="1" t="s">
        <v>291</v>
      </c>
      <c r="N410" s="1" t="s">
        <v>1350</v>
      </c>
      <c r="O410" s="1" t="s">
        <v>1344</v>
      </c>
      <c r="P410" s="1" t="s">
        <v>1362</v>
      </c>
      <c r="Q410" s="1" t="s">
        <v>1366</v>
      </c>
      <c r="R410" s="1" t="s">
        <v>1367</v>
      </c>
    </row>
    <row r="411" spans="1:18" x14ac:dyDescent="0.45">
      <c r="A411" s="6">
        <f t="shared" si="7"/>
        <v>25081</v>
      </c>
      <c r="B411" s="6">
        <f>COUNTIF(D$1:D411,D411)</f>
        <v>1</v>
      </c>
      <c r="C411" s="1">
        <v>2508</v>
      </c>
      <c r="D411" s="1" t="s">
        <v>1172</v>
      </c>
      <c r="F411" s="1" t="s">
        <v>1173</v>
      </c>
      <c r="G411" s="1" t="s">
        <v>229</v>
      </c>
      <c r="I411" s="1" t="s">
        <v>225</v>
      </c>
      <c r="K411" s="1" t="s">
        <v>1174</v>
      </c>
      <c r="M411" s="1" t="s">
        <v>291</v>
      </c>
      <c r="N411" s="1" t="s">
        <v>1350</v>
      </c>
      <c r="O411" s="1" t="s">
        <v>1344</v>
      </c>
      <c r="P411" s="1" t="s">
        <v>1362</v>
      </c>
      <c r="Q411" s="1" t="s">
        <v>1366</v>
      </c>
      <c r="R411" s="1" t="s">
        <v>1367</v>
      </c>
    </row>
    <row r="412" spans="1:18" x14ac:dyDescent="0.45">
      <c r="A412" s="6">
        <f t="shared" si="7"/>
        <v>20011</v>
      </c>
      <c r="B412" s="6">
        <f>COUNTIF(D$1:D412,D412)</f>
        <v>1</v>
      </c>
      <c r="C412" s="1">
        <v>2001</v>
      </c>
      <c r="D412" s="1" t="s">
        <v>1175</v>
      </c>
      <c r="F412" s="1" t="s">
        <v>1176</v>
      </c>
      <c r="G412" s="1" t="s">
        <v>730</v>
      </c>
      <c r="I412" s="1" t="s">
        <v>225</v>
      </c>
      <c r="K412" s="1" t="s">
        <v>1177</v>
      </c>
      <c r="M412" s="1" t="s">
        <v>291</v>
      </c>
      <c r="N412" s="1" t="s">
        <v>1350</v>
      </c>
      <c r="O412" s="1" t="s">
        <v>1344</v>
      </c>
      <c r="P412" s="1" t="s">
        <v>1362</v>
      </c>
      <c r="Q412" s="1" t="s">
        <v>1366</v>
      </c>
      <c r="R412" s="1" t="s">
        <v>1367</v>
      </c>
    </row>
    <row r="413" spans="1:18" x14ac:dyDescent="0.45">
      <c r="A413" s="6">
        <f t="shared" si="7"/>
        <v>1582</v>
      </c>
      <c r="B413" s="6">
        <f>COUNTIF(D$1:D413,D413)</f>
        <v>2</v>
      </c>
      <c r="C413" s="1">
        <v>158</v>
      </c>
      <c r="D413" s="1" t="s">
        <v>803</v>
      </c>
      <c r="F413" s="1" t="s">
        <v>804</v>
      </c>
      <c r="G413" s="1" t="s">
        <v>32</v>
      </c>
      <c r="I413" s="1" t="s">
        <v>225</v>
      </c>
      <c r="K413" s="1" t="s">
        <v>1178</v>
      </c>
      <c r="M413" s="1" t="s">
        <v>291</v>
      </c>
      <c r="N413" s="1" t="s">
        <v>1350</v>
      </c>
      <c r="O413" s="1" t="s">
        <v>1344</v>
      </c>
      <c r="P413" s="1" t="s">
        <v>1362</v>
      </c>
      <c r="Q413" s="1" t="s">
        <v>1366</v>
      </c>
      <c r="R413" s="1" t="s">
        <v>1367</v>
      </c>
    </row>
    <row r="414" spans="1:18" x14ac:dyDescent="0.45">
      <c r="A414" s="6">
        <f t="shared" si="7"/>
        <v>25041</v>
      </c>
      <c r="B414" s="6">
        <f>COUNTIF(D$1:D414,D414)</f>
        <v>1</v>
      </c>
      <c r="C414" s="1">
        <v>2504</v>
      </c>
      <c r="D414" s="1" t="s">
        <v>1179</v>
      </c>
      <c r="F414" s="1" t="s">
        <v>1180</v>
      </c>
      <c r="G414" s="1" t="s">
        <v>229</v>
      </c>
      <c r="I414" s="1" t="s">
        <v>44</v>
      </c>
      <c r="K414" s="1" t="s">
        <v>437</v>
      </c>
      <c r="M414" s="1" t="s">
        <v>1181</v>
      </c>
      <c r="N414" s="1" t="s">
        <v>1350</v>
      </c>
      <c r="O414" s="1" t="s">
        <v>1344</v>
      </c>
      <c r="P414" s="1" t="s">
        <v>1362</v>
      </c>
      <c r="Q414" s="1" t="s">
        <v>1366</v>
      </c>
      <c r="R414" s="1" t="s">
        <v>1367</v>
      </c>
    </row>
    <row r="415" spans="1:18" x14ac:dyDescent="0.45">
      <c r="A415" s="6">
        <f t="shared" si="7"/>
        <v>1502</v>
      </c>
      <c r="B415" s="6">
        <f>COUNTIF(D$1:D415,D415)</f>
        <v>2</v>
      </c>
      <c r="C415" s="1">
        <v>150</v>
      </c>
      <c r="D415" s="1" t="s">
        <v>882</v>
      </c>
      <c r="F415" s="1" t="s">
        <v>883</v>
      </c>
      <c r="G415" s="1" t="s">
        <v>32</v>
      </c>
      <c r="I415" s="1" t="s">
        <v>44</v>
      </c>
      <c r="K415" s="1" t="s">
        <v>1182</v>
      </c>
      <c r="M415" s="1" t="s">
        <v>1181</v>
      </c>
      <c r="N415" s="1" t="s">
        <v>1350</v>
      </c>
      <c r="O415" s="1" t="s">
        <v>1344</v>
      </c>
      <c r="P415" s="1" t="s">
        <v>1362</v>
      </c>
      <c r="Q415" s="1" t="s">
        <v>1366</v>
      </c>
      <c r="R415" s="1" t="s">
        <v>1367</v>
      </c>
    </row>
    <row r="416" spans="1:18" x14ac:dyDescent="0.45">
      <c r="A416" s="6">
        <f t="shared" si="7"/>
        <v>27052</v>
      </c>
      <c r="B416" s="6">
        <f>COUNTIF(D$1:D416,D416)</f>
        <v>2</v>
      </c>
      <c r="C416" s="1">
        <v>2705</v>
      </c>
      <c r="D416" s="1" t="s">
        <v>846</v>
      </c>
      <c r="F416" s="1" t="s">
        <v>847</v>
      </c>
      <c r="G416" s="1" t="s">
        <v>848</v>
      </c>
      <c r="I416" s="1" t="s">
        <v>225</v>
      </c>
      <c r="K416" s="1" t="s">
        <v>1183</v>
      </c>
      <c r="M416" s="1" t="s">
        <v>1181</v>
      </c>
      <c r="N416" s="1" t="s">
        <v>1350</v>
      </c>
      <c r="O416" s="1" t="s">
        <v>1344</v>
      </c>
      <c r="P416" s="1" t="s">
        <v>1362</v>
      </c>
      <c r="Q416" s="1" t="s">
        <v>1366</v>
      </c>
      <c r="R416" s="1" t="s">
        <v>1367</v>
      </c>
    </row>
    <row r="417" spans="1:18" x14ac:dyDescent="0.45">
      <c r="A417" s="6">
        <f t="shared" si="7"/>
        <v>23542</v>
      </c>
      <c r="B417" s="6">
        <f>COUNTIF(D$1:D417,D417)</f>
        <v>2</v>
      </c>
      <c r="C417" s="1">
        <v>2354</v>
      </c>
      <c r="D417" s="1" t="s">
        <v>887</v>
      </c>
      <c r="F417" s="1" t="s">
        <v>888</v>
      </c>
      <c r="G417" s="1" t="s">
        <v>252</v>
      </c>
      <c r="I417" s="1" t="s">
        <v>44</v>
      </c>
      <c r="K417" s="1" t="s">
        <v>1184</v>
      </c>
      <c r="M417" s="1" t="s">
        <v>1181</v>
      </c>
      <c r="N417" s="1" t="s">
        <v>1350</v>
      </c>
      <c r="O417" s="1" t="s">
        <v>1344</v>
      </c>
      <c r="P417" s="1" t="s">
        <v>1362</v>
      </c>
      <c r="Q417" s="1" t="s">
        <v>1366</v>
      </c>
      <c r="R417" s="1" t="s">
        <v>1367</v>
      </c>
    </row>
    <row r="418" spans="1:18" x14ac:dyDescent="0.45">
      <c r="A418" s="6">
        <f t="shared" si="7"/>
        <v>23532</v>
      </c>
      <c r="B418" s="6">
        <f>COUNTIF(D$1:D418,D418)</f>
        <v>2</v>
      </c>
      <c r="C418" s="1">
        <v>2353</v>
      </c>
      <c r="D418" s="1" t="s">
        <v>868</v>
      </c>
      <c r="F418" s="1" t="s">
        <v>869</v>
      </c>
      <c r="G418" s="1" t="s">
        <v>252</v>
      </c>
      <c r="I418" s="1" t="s">
        <v>44</v>
      </c>
      <c r="K418" s="1" t="s">
        <v>1185</v>
      </c>
      <c r="M418" s="1" t="s">
        <v>1181</v>
      </c>
      <c r="N418" s="1" t="s">
        <v>1350</v>
      </c>
      <c r="O418" s="1" t="s">
        <v>1344</v>
      </c>
      <c r="P418" s="1" t="s">
        <v>1362</v>
      </c>
      <c r="Q418" s="1" t="s">
        <v>1366</v>
      </c>
      <c r="R418" s="1" t="s">
        <v>1367</v>
      </c>
    </row>
    <row r="419" spans="1:18" x14ac:dyDescent="0.45">
      <c r="A419" s="6">
        <f t="shared" si="7"/>
        <v>56702</v>
      </c>
      <c r="B419" s="6">
        <f>COUNTIF(D$1:D419,D419)</f>
        <v>2</v>
      </c>
      <c r="C419" s="1">
        <v>5670</v>
      </c>
      <c r="D419" s="1" t="s">
        <v>946</v>
      </c>
      <c r="F419" s="1" t="s">
        <v>947</v>
      </c>
      <c r="G419" s="1" t="s">
        <v>61</v>
      </c>
      <c r="I419" s="1" t="s">
        <v>49</v>
      </c>
      <c r="K419" s="1" t="s">
        <v>1188</v>
      </c>
      <c r="M419" s="1" t="s">
        <v>314</v>
      </c>
      <c r="N419" s="1" t="s">
        <v>1350</v>
      </c>
      <c r="O419" s="1" t="s">
        <v>1344</v>
      </c>
      <c r="P419" s="1" t="s">
        <v>1362</v>
      </c>
      <c r="Q419" s="1" t="s">
        <v>1366</v>
      </c>
      <c r="R419" s="1" t="s">
        <v>1367</v>
      </c>
    </row>
    <row r="420" spans="1:18" x14ac:dyDescent="0.45">
      <c r="A420" s="6">
        <f t="shared" si="7"/>
        <v>30682</v>
      </c>
      <c r="B420" s="6">
        <f>COUNTIF(D$1:D420,D420)</f>
        <v>2</v>
      </c>
      <c r="C420" s="1">
        <v>3068</v>
      </c>
      <c r="D420" s="1" t="s">
        <v>924</v>
      </c>
      <c r="F420" s="1" t="s">
        <v>925</v>
      </c>
      <c r="G420" s="1" t="s">
        <v>53</v>
      </c>
      <c r="I420" s="1" t="s">
        <v>49</v>
      </c>
      <c r="K420" s="1" t="s">
        <v>1189</v>
      </c>
      <c r="M420" s="1" t="s">
        <v>314</v>
      </c>
      <c r="N420" s="1" t="s">
        <v>1350</v>
      </c>
      <c r="O420" s="1" t="s">
        <v>1344</v>
      </c>
      <c r="P420" s="1" t="s">
        <v>1362</v>
      </c>
      <c r="Q420" s="1" t="s">
        <v>1366</v>
      </c>
      <c r="R420" s="1" t="s">
        <v>1367</v>
      </c>
    </row>
    <row r="421" spans="1:18" x14ac:dyDescent="0.45">
      <c r="A421" s="6">
        <f t="shared" si="7"/>
        <v>56662</v>
      </c>
      <c r="B421" s="6">
        <f>COUNTIF(D$1:D421,D421)</f>
        <v>2</v>
      </c>
      <c r="C421" s="1">
        <v>5666</v>
      </c>
      <c r="D421" s="1" t="s">
        <v>930</v>
      </c>
      <c r="F421" s="1" t="s">
        <v>931</v>
      </c>
      <c r="G421" s="1" t="s">
        <v>61</v>
      </c>
      <c r="I421" s="1" t="s">
        <v>49</v>
      </c>
      <c r="K421" s="1" t="s">
        <v>1190</v>
      </c>
      <c r="M421" s="1" t="s">
        <v>314</v>
      </c>
      <c r="N421" s="1" t="s">
        <v>1350</v>
      </c>
      <c r="O421" s="1" t="s">
        <v>1344</v>
      </c>
      <c r="P421" s="1" t="s">
        <v>1362</v>
      </c>
      <c r="Q421" s="1" t="s">
        <v>1366</v>
      </c>
      <c r="R421" s="1" t="s">
        <v>1367</v>
      </c>
    </row>
    <row r="422" spans="1:18" x14ac:dyDescent="0.45">
      <c r="A422" s="6">
        <f t="shared" si="7"/>
        <v>56731</v>
      </c>
      <c r="B422" s="6">
        <f>COUNTIF(D$1:D422,D422)</f>
        <v>1</v>
      </c>
      <c r="C422" s="1">
        <v>5673</v>
      </c>
      <c r="D422" s="1" t="s">
        <v>1191</v>
      </c>
      <c r="F422" s="1" t="s">
        <v>1192</v>
      </c>
      <c r="G422" s="1" t="s">
        <v>61</v>
      </c>
      <c r="I422" s="1" t="s">
        <v>49</v>
      </c>
      <c r="K422" s="1" t="s">
        <v>1193</v>
      </c>
      <c r="M422" s="1" t="s">
        <v>314</v>
      </c>
      <c r="N422" s="1" t="s">
        <v>1350</v>
      </c>
      <c r="O422" s="1" t="s">
        <v>1344</v>
      </c>
      <c r="P422" s="1" t="s">
        <v>1362</v>
      </c>
      <c r="Q422" s="1" t="s">
        <v>1366</v>
      </c>
      <c r="R422" s="1" t="s">
        <v>1367</v>
      </c>
    </row>
    <row r="423" spans="1:18" x14ac:dyDescent="0.45">
      <c r="A423" s="6">
        <f t="shared" si="7"/>
        <v>56721</v>
      </c>
      <c r="B423" s="6">
        <f>COUNTIF(D$1:D423,D423)</f>
        <v>1</v>
      </c>
      <c r="C423" s="1">
        <v>5672</v>
      </c>
      <c r="D423" s="1" t="s">
        <v>1194</v>
      </c>
      <c r="F423" s="1" t="s">
        <v>1195</v>
      </c>
      <c r="G423" s="1" t="s">
        <v>61</v>
      </c>
      <c r="I423" s="1" t="s">
        <v>49</v>
      </c>
      <c r="K423" s="1" t="s">
        <v>1196</v>
      </c>
      <c r="M423" s="1" t="s">
        <v>314</v>
      </c>
      <c r="N423" s="1" t="s">
        <v>1350</v>
      </c>
      <c r="O423" s="1" t="s">
        <v>1344</v>
      </c>
      <c r="P423" s="1" t="s">
        <v>1362</v>
      </c>
      <c r="Q423" s="1" t="s">
        <v>1366</v>
      </c>
      <c r="R423" s="1" t="s">
        <v>1367</v>
      </c>
    </row>
    <row r="424" spans="1:18" x14ac:dyDescent="0.45">
      <c r="A424" s="6">
        <f t="shared" si="7"/>
        <v>35041</v>
      </c>
      <c r="B424" s="6">
        <f>COUNTIF(D$1:D424,D424)</f>
        <v>1</v>
      </c>
      <c r="C424" s="1">
        <v>3504</v>
      </c>
      <c r="D424" s="1" t="s">
        <v>1197</v>
      </c>
      <c r="F424" s="1" t="s">
        <v>1198</v>
      </c>
      <c r="G424" s="1" t="s">
        <v>918</v>
      </c>
      <c r="I424" s="1" t="s">
        <v>49</v>
      </c>
      <c r="K424" s="1" t="s">
        <v>1199</v>
      </c>
      <c r="M424" s="1" t="s">
        <v>314</v>
      </c>
      <c r="N424" s="1" t="s">
        <v>1350</v>
      </c>
      <c r="O424" s="1" t="s">
        <v>1344</v>
      </c>
      <c r="P424" s="1" t="s">
        <v>1362</v>
      </c>
      <c r="Q424" s="1" t="s">
        <v>1366</v>
      </c>
      <c r="R424" s="1" t="s">
        <v>1367</v>
      </c>
    </row>
    <row r="425" spans="1:18" x14ac:dyDescent="0.45">
      <c r="A425" s="6">
        <f t="shared" si="7"/>
        <v>65532</v>
      </c>
      <c r="B425" s="6">
        <f>COUNTIF(D$1:D425,D425)</f>
        <v>2</v>
      </c>
      <c r="C425" s="1">
        <v>6553</v>
      </c>
      <c r="D425" s="1" t="s">
        <v>994</v>
      </c>
      <c r="F425" s="1" t="s">
        <v>995</v>
      </c>
      <c r="G425" s="1" t="s">
        <v>82</v>
      </c>
      <c r="I425" s="1" t="s">
        <v>72</v>
      </c>
      <c r="K425" s="1" t="s">
        <v>1097</v>
      </c>
      <c r="M425" s="1" t="s">
        <v>291</v>
      </c>
      <c r="N425" s="1" t="s">
        <v>1350</v>
      </c>
      <c r="O425" s="1" t="s">
        <v>1344</v>
      </c>
      <c r="P425" s="1" t="s">
        <v>1362</v>
      </c>
      <c r="Q425" s="1" t="s">
        <v>1366</v>
      </c>
      <c r="R425" s="1" t="s">
        <v>1367</v>
      </c>
    </row>
    <row r="426" spans="1:18" x14ac:dyDescent="0.45">
      <c r="A426" s="6">
        <f t="shared" si="7"/>
        <v>56581</v>
      </c>
      <c r="B426" s="6">
        <f>COUNTIF(D$1:D426,D426)</f>
        <v>1</v>
      </c>
      <c r="C426" s="1">
        <v>5658</v>
      </c>
      <c r="D426" s="1" t="s">
        <v>1200</v>
      </c>
      <c r="F426" s="1" t="s">
        <v>1201</v>
      </c>
      <c r="G426" s="1" t="s">
        <v>61</v>
      </c>
      <c r="I426" s="1" t="s">
        <v>72</v>
      </c>
      <c r="K426" s="1" t="s">
        <v>1202</v>
      </c>
      <c r="M426" s="1" t="s">
        <v>291</v>
      </c>
      <c r="N426" s="1" t="s">
        <v>1350</v>
      </c>
      <c r="O426" s="1" t="s">
        <v>1344</v>
      </c>
      <c r="P426" s="1" t="s">
        <v>1362</v>
      </c>
      <c r="Q426" s="1" t="s">
        <v>1366</v>
      </c>
      <c r="R426" s="1" t="s">
        <v>1367</v>
      </c>
    </row>
    <row r="427" spans="1:18" x14ac:dyDescent="0.45">
      <c r="A427" s="6">
        <f t="shared" si="7"/>
        <v>59362</v>
      </c>
      <c r="B427" s="6">
        <f>COUNTIF(D$1:D427,D427)</f>
        <v>2</v>
      </c>
      <c r="C427" s="1">
        <v>5936</v>
      </c>
      <c r="D427" s="1" t="s">
        <v>1000</v>
      </c>
      <c r="F427" s="1" t="s">
        <v>1001</v>
      </c>
      <c r="G427" s="1" t="s">
        <v>221</v>
      </c>
      <c r="I427" s="1" t="s">
        <v>72</v>
      </c>
      <c r="K427" s="1" t="s">
        <v>1203</v>
      </c>
      <c r="M427" s="1" t="s">
        <v>291</v>
      </c>
      <c r="N427" s="1" t="s">
        <v>1350</v>
      </c>
      <c r="O427" s="1" t="s">
        <v>1344</v>
      </c>
      <c r="P427" s="1" t="s">
        <v>1362</v>
      </c>
      <c r="Q427" s="1" t="s">
        <v>1366</v>
      </c>
      <c r="R427" s="1" t="s">
        <v>1367</v>
      </c>
    </row>
    <row r="428" spans="1:18" x14ac:dyDescent="0.45">
      <c r="A428" s="6">
        <f t="shared" si="7"/>
        <v>65502</v>
      </c>
      <c r="B428" s="6">
        <f>COUNTIF(D$1:D428,D428)</f>
        <v>2</v>
      </c>
      <c r="C428" s="1">
        <v>6550</v>
      </c>
      <c r="D428" s="1" t="s">
        <v>1019</v>
      </c>
      <c r="F428" s="1" t="s">
        <v>1020</v>
      </c>
      <c r="G428" s="1" t="s">
        <v>82</v>
      </c>
      <c r="I428" s="1" t="s">
        <v>1017</v>
      </c>
      <c r="K428" s="1" t="s">
        <v>1136</v>
      </c>
      <c r="M428" s="1" t="s">
        <v>291</v>
      </c>
      <c r="N428" s="1" t="s">
        <v>1350</v>
      </c>
      <c r="O428" s="1" t="s">
        <v>1344</v>
      </c>
      <c r="P428" s="1" t="s">
        <v>1362</v>
      </c>
      <c r="Q428" s="1" t="s">
        <v>1366</v>
      </c>
      <c r="R428" s="1" t="s">
        <v>1367</v>
      </c>
    </row>
    <row r="429" spans="1:18" x14ac:dyDescent="0.45">
      <c r="A429" s="6">
        <f t="shared" si="7"/>
        <v>30552</v>
      </c>
      <c r="B429" s="6">
        <f>COUNTIF(D$1:D429,D429)</f>
        <v>2</v>
      </c>
      <c r="C429" s="1">
        <v>3055</v>
      </c>
      <c r="D429" s="1" t="s">
        <v>985</v>
      </c>
      <c r="F429" s="1" t="s">
        <v>986</v>
      </c>
      <c r="G429" s="1" t="s">
        <v>53</v>
      </c>
      <c r="I429" s="1" t="s">
        <v>72</v>
      </c>
      <c r="K429" s="1" t="s">
        <v>1204</v>
      </c>
      <c r="M429" s="1" t="s">
        <v>291</v>
      </c>
      <c r="N429" s="1" t="s">
        <v>1350</v>
      </c>
      <c r="O429" s="1" t="s">
        <v>1344</v>
      </c>
      <c r="P429" s="1" t="s">
        <v>1362</v>
      </c>
      <c r="Q429" s="1" t="s">
        <v>1366</v>
      </c>
      <c r="R429" s="1" t="s">
        <v>1367</v>
      </c>
    </row>
    <row r="430" spans="1:18" x14ac:dyDescent="0.45">
      <c r="A430" s="6">
        <f t="shared" si="7"/>
        <v>33072</v>
      </c>
      <c r="B430" s="6">
        <f>COUNTIF(D$1:D430,D430)</f>
        <v>2</v>
      </c>
      <c r="C430" s="1">
        <v>3307</v>
      </c>
      <c r="D430" s="1" t="s">
        <v>977</v>
      </c>
      <c r="F430" s="1" t="s">
        <v>978</v>
      </c>
      <c r="G430" s="1" t="s">
        <v>764</v>
      </c>
      <c r="I430" s="1" t="s">
        <v>72</v>
      </c>
      <c r="K430" s="1" t="s">
        <v>1205</v>
      </c>
      <c r="M430" s="1" t="s">
        <v>291</v>
      </c>
      <c r="N430" s="1" t="s">
        <v>1350</v>
      </c>
      <c r="O430" s="1" t="s">
        <v>1344</v>
      </c>
      <c r="P430" s="1" t="s">
        <v>1362</v>
      </c>
      <c r="Q430" s="1" t="s">
        <v>1366</v>
      </c>
      <c r="R430" s="1" t="s">
        <v>1367</v>
      </c>
    </row>
    <row r="431" spans="1:18" x14ac:dyDescent="0.45">
      <c r="A431" s="6">
        <f t="shared" si="7"/>
        <v>65552</v>
      </c>
      <c r="B431" s="6">
        <f>COUNTIF(D$1:D431,D431)</f>
        <v>2</v>
      </c>
      <c r="C431" s="1">
        <v>6555</v>
      </c>
      <c r="D431" s="1" t="s">
        <v>966</v>
      </c>
      <c r="F431" s="1" t="s">
        <v>967</v>
      </c>
      <c r="G431" s="1" t="s">
        <v>82</v>
      </c>
      <c r="I431" s="1" t="s">
        <v>72</v>
      </c>
      <c r="K431" s="1" t="s">
        <v>1206</v>
      </c>
      <c r="M431" s="1" t="s">
        <v>291</v>
      </c>
      <c r="N431" s="1" t="s">
        <v>1350</v>
      </c>
      <c r="O431" s="1" t="s">
        <v>1344</v>
      </c>
      <c r="P431" s="1" t="s">
        <v>1362</v>
      </c>
      <c r="Q431" s="1" t="s">
        <v>1366</v>
      </c>
      <c r="R431" s="1" t="s">
        <v>1367</v>
      </c>
    </row>
    <row r="432" spans="1:18" x14ac:dyDescent="0.45">
      <c r="A432" s="6">
        <f t="shared" si="7"/>
        <v>56711</v>
      </c>
      <c r="B432" s="6">
        <f>COUNTIF(D$1:D432,D432)</f>
        <v>1</v>
      </c>
      <c r="C432" s="1">
        <v>5671</v>
      </c>
      <c r="D432" s="1" t="s">
        <v>1207</v>
      </c>
      <c r="F432" s="1" t="s">
        <v>1208</v>
      </c>
      <c r="G432" s="1" t="s">
        <v>61</v>
      </c>
      <c r="I432" s="1" t="s">
        <v>49</v>
      </c>
      <c r="K432" s="1" t="s">
        <v>1209</v>
      </c>
      <c r="M432" s="1" t="s">
        <v>291</v>
      </c>
      <c r="N432" s="1" t="s">
        <v>1350</v>
      </c>
      <c r="O432" s="1" t="s">
        <v>1344</v>
      </c>
      <c r="P432" s="1" t="s">
        <v>1362</v>
      </c>
      <c r="Q432" s="1" t="s">
        <v>1366</v>
      </c>
      <c r="R432" s="1" t="s">
        <v>1367</v>
      </c>
    </row>
    <row r="433" spans="1:18" x14ac:dyDescent="0.45">
      <c r="A433" s="6">
        <f t="shared" si="7"/>
        <v>132</v>
      </c>
      <c r="B433" s="6">
        <f>COUNTIF(D$1:D433,D433)</f>
        <v>2</v>
      </c>
      <c r="C433" s="1">
        <v>13</v>
      </c>
      <c r="D433" s="1" t="s">
        <v>1049</v>
      </c>
      <c r="F433" s="1" t="s">
        <v>1050</v>
      </c>
      <c r="G433" s="1" t="s">
        <v>1035</v>
      </c>
      <c r="I433" s="1">
        <v>3</v>
      </c>
      <c r="K433" s="1" t="s">
        <v>1110</v>
      </c>
      <c r="M433" s="1" t="s">
        <v>1210</v>
      </c>
      <c r="N433" s="1" t="s">
        <v>1350</v>
      </c>
      <c r="O433" s="1" t="s">
        <v>1344</v>
      </c>
      <c r="P433" s="1" t="s">
        <v>1362</v>
      </c>
      <c r="Q433" s="1" t="s">
        <v>1366</v>
      </c>
      <c r="R433" s="1" t="s">
        <v>1367</v>
      </c>
    </row>
    <row r="434" spans="1:18" x14ac:dyDescent="0.45">
      <c r="A434" s="6">
        <f t="shared" si="7"/>
        <v>182</v>
      </c>
      <c r="B434" s="6">
        <f>COUNTIF(D$1:D434,D434)</f>
        <v>2</v>
      </c>
      <c r="C434" s="1">
        <v>18</v>
      </c>
      <c r="D434" s="1" t="s">
        <v>1052</v>
      </c>
      <c r="F434" s="1" t="s">
        <v>1053</v>
      </c>
      <c r="G434" s="1" t="s">
        <v>1035</v>
      </c>
      <c r="I434" s="1">
        <v>2</v>
      </c>
      <c r="K434" s="1" t="s">
        <v>1211</v>
      </c>
      <c r="M434" s="1" t="s">
        <v>1210</v>
      </c>
      <c r="N434" s="1" t="s">
        <v>1350</v>
      </c>
      <c r="O434" s="1" t="s">
        <v>1344</v>
      </c>
      <c r="P434" s="1" t="s">
        <v>1362</v>
      </c>
      <c r="Q434" s="1" t="s">
        <v>1366</v>
      </c>
      <c r="R434" s="1" t="s">
        <v>1367</v>
      </c>
    </row>
    <row r="435" spans="1:18" x14ac:dyDescent="0.45">
      <c r="A435" s="6">
        <f t="shared" si="7"/>
        <v>65152</v>
      </c>
      <c r="B435" s="6">
        <f>COUNTIF(D$1:D435,D435)</f>
        <v>2</v>
      </c>
      <c r="C435" s="1">
        <v>6515</v>
      </c>
      <c r="D435" s="1" t="s">
        <v>1061</v>
      </c>
      <c r="F435" s="1" t="s">
        <v>1062</v>
      </c>
      <c r="G435" s="1" t="s">
        <v>1063</v>
      </c>
      <c r="I435" s="1">
        <v>2</v>
      </c>
      <c r="K435" s="1" t="s">
        <v>1212</v>
      </c>
      <c r="M435" s="1" t="s">
        <v>1210</v>
      </c>
      <c r="N435" s="1" t="s">
        <v>1350</v>
      </c>
      <c r="O435" s="1" t="s">
        <v>1344</v>
      </c>
      <c r="P435" s="1" t="s">
        <v>1362</v>
      </c>
      <c r="Q435" s="1" t="s">
        <v>1366</v>
      </c>
      <c r="R435" s="1" t="s">
        <v>1367</v>
      </c>
    </row>
    <row r="436" spans="1:18" x14ac:dyDescent="0.45">
      <c r="A436" s="6">
        <f t="shared" si="7"/>
        <v>101</v>
      </c>
      <c r="B436" s="6">
        <f>COUNTIF(D$1:D436,D436)</f>
        <v>1</v>
      </c>
      <c r="C436" s="1">
        <v>10</v>
      </c>
      <c r="D436" s="1" t="s">
        <v>1213</v>
      </c>
      <c r="F436" s="1" t="s">
        <v>1214</v>
      </c>
      <c r="G436" s="1" t="s">
        <v>1035</v>
      </c>
      <c r="I436" s="1">
        <v>3</v>
      </c>
      <c r="K436" s="1" t="s">
        <v>1215</v>
      </c>
      <c r="M436" s="1" t="s">
        <v>1210</v>
      </c>
      <c r="N436" s="1" t="s">
        <v>1350</v>
      </c>
      <c r="O436" s="1" t="s">
        <v>1344</v>
      </c>
      <c r="P436" s="1" t="s">
        <v>1362</v>
      </c>
      <c r="Q436" s="1" t="s">
        <v>1366</v>
      </c>
      <c r="R436" s="1" t="s">
        <v>1367</v>
      </c>
    </row>
    <row r="437" spans="1:18" x14ac:dyDescent="0.45">
      <c r="A437" s="6">
        <f t="shared" si="7"/>
        <v>111</v>
      </c>
      <c r="B437" s="6">
        <f>COUNTIF(D$1:D437,D437)</f>
        <v>1</v>
      </c>
      <c r="C437" s="1">
        <v>11</v>
      </c>
      <c r="D437" s="1" t="s">
        <v>1216</v>
      </c>
      <c r="F437" s="1" t="s">
        <v>1217</v>
      </c>
      <c r="G437" s="1" t="s">
        <v>1035</v>
      </c>
      <c r="I437" s="1">
        <v>3</v>
      </c>
      <c r="K437" s="1" t="s">
        <v>1218</v>
      </c>
      <c r="M437" s="1" t="s">
        <v>1210</v>
      </c>
      <c r="N437" s="1" t="s">
        <v>1350</v>
      </c>
      <c r="O437" s="1" t="s">
        <v>1344</v>
      </c>
      <c r="P437" s="1" t="s">
        <v>1362</v>
      </c>
      <c r="Q437" s="1" t="s">
        <v>1366</v>
      </c>
      <c r="R437" s="1" t="s">
        <v>1367</v>
      </c>
    </row>
    <row r="438" spans="1:18" x14ac:dyDescent="0.45">
      <c r="A438" s="6">
        <f t="shared" si="7"/>
        <v>65181</v>
      </c>
      <c r="B438" s="6">
        <f>COUNTIF(D$1:D438,D438)</f>
        <v>1</v>
      </c>
      <c r="C438" s="1">
        <v>6518</v>
      </c>
      <c r="D438" s="1" t="s">
        <v>1219</v>
      </c>
      <c r="F438" s="1" t="s">
        <v>1220</v>
      </c>
      <c r="G438" s="1" t="s">
        <v>752</v>
      </c>
      <c r="K438" s="1" t="s">
        <v>577</v>
      </c>
      <c r="M438" s="1" t="s">
        <v>1210</v>
      </c>
      <c r="N438" s="1" t="s">
        <v>1350</v>
      </c>
      <c r="O438" s="1" t="s">
        <v>1344</v>
      </c>
      <c r="P438" s="1" t="s">
        <v>1362</v>
      </c>
      <c r="Q438" s="1" t="s">
        <v>1366</v>
      </c>
      <c r="R438" s="1" t="s">
        <v>1367</v>
      </c>
    </row>
    <row r="439" spans="1:18" x14ac:dyDescent="0.45">
      <c r="A439" s="6">
        <f t="shared" si="7"/>
        <v>121</v>
      </c>
      <c r="B439" s="6">
        <f>COUNTIF(D$1:D439,D439)</f>
        <v>1</v>
      </c>
      <c r="C439" s="1">
        <v>12</v>
      </c>
      <c r="D439" s="1" t="s">
        <v>1221</v>
      </c>
      <c r="F439" s="1" t="s">
        <v>1222</v>
      </c>
      <c r="G439" s="1" t="s">
        <v>1035</v>
      </c>
      <c r="I439" s="1">
        <v>3</v>
      </c>
      <c r="K439" s="1" t="s">
        <v>577</v>
      </c>
      <c r="M439" s="1" t="s">
        <v>1210</v>
      </c>
      <c r="N439" s="1" t="s">
        <v>1350</v>
      </c>
      <c r="O439" s="1" t="s">
        <v>1344</v>
      </c>
      <c r="P439" s="1" t="s">
        <v>1362</v>
      </c>
      <c r="Q439" s="1" t="s">
        <v>1366</v>
      </c>
      <c r="R439" s="1" t="s">
        <v>1367</v>
      </c>
    </row>
    <row r="440" spans="1:18" x14ac:dyDescent="0.45">
      <c r="A440" s="6">
        <f t="shared" si="7"/>
        <v>26021</v>
      </c>
      <c r="B440" s="6">
        <f>COUNTIF(D$1:D440,D440)</f>
        <v>1</v>
      </c>
      <c r="C440" s="1">
        <v>2602</v>
      </c>
      <c r="D440" s="1" t="s">
        <v>1223</v>
      </c>
      <c r="F440" s="1" t="s">
        <v>1224</v>
      </c>
      <c r="G440" s="1" t="s">
        <v>685</v>
      </c>
      <c r="I440" s="1" t="s">
        <v>225</v>
      </c>
      <c r="K440" s="1" t="s">
        <v>1225</v>
      </c>
      <c r="N440" s="1" t="s">
        <v>1350</v>
      </c>
      <c r="O440" s="1" t="s">
        <v>1344</v>
      </c>
      <c r="P440" s="1" t="s">
        <v>1363</v>
      </c>
      <c r="Q440" s="1" t="s">
        <v>1366</v>
      </c>
      <c r="R440" s="1" t="s">
        <v>1367</v>
      </c>
    </row>
    <row r="441" spans="1:18" x14ac:dyDescent="0.45">
      <c r="A441" s="6">
        <f t="shared" si="7"/>
        <v>50632</v>
      </c>
      <c r="B441" s="6">
        <f>COUNTIF(D$1:D441,D441)</f>
        <v>2</v>
      </c>
      <c r="C441" s="1">
        <v>5063</v>
      </c>
      <c r="D441" s="1" t="s">
        <v>216</v>
      </c>
      <c r="F441" s="1" t="s">
        <v>217</v>
      </c>
      <c r="G441" s="1" t="s">
        <v>112</v>
      </c>
      <c r="I441" s="1" t="s">
        <v>44</v>
      </c>
      <c r="K441" s="1" t="s">
        <v>1226</v>
      </c>
      <c r="N441" s="1" t="s">
        <v>1350</v>
      </c>
      <c r="O441" s="1" t="s">
        <v>1344</v>
      </c>
      <c r="P441" s="1" t="s">
        <v>1363</v>
      </c>
      <c r="Q441" s="1" t="s">
        <v>1366</v>
      </c>
      <c r="R441" s="1" t="s">
        <v>1367</v>
      </c>
    </row>
    <row r="442" spans="1:18" x14ac:dyDescent="0.45">
      <c r="A442" s="6">
        <f t="shared" si="7"/>
        <v>1532</v>
      </c>
      <c r="B442" s="6">
        <f>COUNTIF(D$1:D442,D442)</f>
        <v>2</v>
      </c>
      <c r="C442" s="1">
        <v>153</v>
      </c>
      <c r="D442" s="1" t="s">
        <v>223</v>
      </c>
      <c r="F442" s="1" t="s">
        <v>224</v>
      </c>
      <c r="G442" s="1" t="s">
        <v>32</v>
      </c>
      <c r="I442" s="1" t="s">
        <v>225</v>
      </c>
      <c r="K442" s="1" t="s">
        <v>1227</v>
      </c>
      <c r="N442" s="1" t="s">
        <v>1350</v>
      </c>
      <c r="O442" s="1" t="s">
        <v>1344</v>
      </c>
      <c r="P442" s="1" t="s">
        <v>1363</v>
      </c>
      <c r="Q442" s="1" t="s">
        <v>1366</v>
      </c>
      <c r="R442" s="1" t="s">
        <v>1367</v>
      </c>
    </row>
    <row r="443" spans="1:18" x14ac:dyDescent="0.45">
      <c r="A443" s="6">
        <f t="shared" si="7"/>
        <v>25102</v>
      </c>
      <c r="B443" s="6">
        <f>COUNTIF(D$1:D443,D443)</f>
        <v>2</v>
      </c>
      <c r="C443" s="1">
        <v>2510</v>
      </c>
      <c r="D443" s="1" t="s">
        <v>227</v>
      </c>
      <c r="F443" s="1" t="s">
        <v>228</v>
      </c>
      <c r="G443" s="1" t="s">
        <v>229</v>
      </c>
      <c r="I443" s="1" t="s">
        <v>230</v>
      </c>
      <c r="K443" s="1" t="s">
        <v>1228</v>
      </c>
      <c r="N443" s="1" t="s">
        <v>1350</v>
      </c>
      <c r="O443" s="1" t="s">
        <v>1344</v>
      </c>
      <c r="P443" s="1" t="s">
        <v>1363</v>
      </c>
      <c r="Q443" s="1" t="s">
        <v>1366</v>
      </c>
      <c r="R443" s="1" t="s">
        <v>1367</v>
      </c>
    </row>
    <row r="444" spans="1:18" x14ac:dyDescent="0.45">
      <c r="A444" s="6">
        <f t="shared" si="7"/>
        <v>27061</v>
      </c>
      <c r="B444" s="6">
        <f>COUNTIF(D$1:D444,D444)</f>
        <v>1</v>
      </c>
      <c r="C444" s="1">
        <v>2706</v>
      </c>
      <c r="D444" s="1" t="s">
        <v>1229</v>
      </c>
      <c r="F444" s="1" t="s">
        <v>1230</v>
      </c>
      <c r="G444" s="1" t="s">
        <v>848</v>
      </c>
      <c r="I444" s="1" t="s">
        <v>225</v>
      </c>
      <c r="K444" s="1" t="s">
        <v>1231</v>
      </c>
      <c r="N444" s="1" t="s">
        <v>1350</v>
      </c>
      <c r="O444" s="1" t="s">
        <v>1344</v>
      </c>
      <c r="P444" s="1" t="s">
        <v>1363</v>
      </c>
      <c r="Q444" s="1" t="s">
        <v>1366</v>
      </c>
      <c r="R444" s="1" t="s">
        <v>1367</v>
      </c>
    </row>
    <row r="445" spans="1:18" x14ac:dyDescent="0.45">
      <c r="A445" s="6">
        <f t="shared" si="7"/>
        <v>50061</v>
      </c>
      <c r="B445" s="6">
        <f>COUNTIF(D$1:D445,D445)</f>
        <v>1</v>
      </c>
      <c r="C445" s="1">
        <v>5006</v>
      </c>
      <c r="D445" s="1" t="s">
        <v>1232</v>
      </c>
      <c r="F445" s="1" t="s">
        <v>1233</v>
      </c>
      <c r="G445" s="1" t="s">
        <v>112</v>
      </c>
      <c r="I445" s="1" t="s">
        <v>225</v>
      </c>
      <c r="K445" s="1" t="s">
        <v>1234</v>
      </c>
      <c r="N445" s="1" t="s">
        <v>1350</v>
      </c>
      <c r="O445" s="1" t="s">
        <v>1344</v>
      </c>
      <c r="P445" s="1" t="s">
        <v>1363</v>
      </c>
      <c r="Q445" s="1" t="s">
        <v>1366</v>
      </c>
      <c r="R445" s="1" t="s">
        <v>1367</v>
      </c>
    </row>
    <row r="446" spans="1:18" x14ac:dyDescent="0.45">
      <c r="A446" s="6">
        <f t="shared" si="7"/>
        <v>23701</v>
      </c>
      <c r="B446" s="6">
        <f>COUNTIF(D$1:D446,D446)</f>
        <v>1</v>
      </c>
      <c r="C446" s="1">
        <v>2370</v>
      </c>
      <c r="D446" s="1" t="s">
        <v>1235</v>
      </c>
      <c r="F446" s="1" t="s">
        <v>1236</v>
      </c>
      <c r="G446" s="1" t="s">
        <v>252</v>
      </c>
      <c r="I446" s="1" t="s">
        <v>230</v>
      </c>
      <c r="K446" s="1" t="s">
        <v>1237</v>
      </c>
      <c r="N446" s="1" t="s">
        <v>1350</v>
      </c>
      <c r="O446" s="1" t="s">
        <v>1344</v>
      </c>
      <c r="P446" s="1" t="s">
        <v>1363</v>
      </c>
      <c r="Q446" s="1" t="s">
        <v>1366</v>
      </c>
      <c r="R446" s="1" t="s">
        <v>1367</v>
      </c>
    </row>
    <row r="447" spans="1:18" x14ac:dyDescent="0.45">
      <c r="A447" s="6">
        <f t="shared" si="7"/>
        <v>20032</v>
      </c>
      <c r="B447" s="6">
        <f>COUNTIF(D$1:D447,D447)</f>
        <v>2</v>
      </c>
      <c r="C447" s="1">
        <v>2003</v>
      </c>
      <c r="D447" s="1" t="s">
        <v>1166</v>
      </c>
      <c r="F447" s="1" t="s">
        <v>1167</v>
      </c>
      <c r="G447" s="1" t="s">
        <v>730</v>
      </c>
      <c r="I447" s="1" t="s">
        <v>230</v>
      </c>
      <c r="K447" s="1" t="s">
        <v>1238</v>
      </c>
      <c r="N447" s="1" t="s">
        <v>1350</v>
      </c>
      <c r="O447" s="1" t="s">
        <v>1344</v>
      </c>
      <c r="P447" s="1" t="s">
        <v>1363</v>
      </c>
      <c r="Q447" s="1" t="s">
        <v>1366</v>
      </c>
      <c r="R447" s="1" t="s">
        <v>1367</v>
      </c>
    </row>
    <row r="448" spans="1:18" x14ac:dyDescent="0.45">
      <c r="A448" s="6">
        <f t="shared" si="7"/>
        <v>10282</v>
      </c>
      <c r="B448" s="6">
        <f>COUNTIF(D$1:D448,D448)</f>
        <v>2</v>
      </c>
      <c r="C448" s="1">
        <v>1028</v>
      </c>
      <c r="D448" s="1" t="s">
        <v>266</v>
      </c>
      <c r="F448" s="1" t="s">
        <v>267</v>
      </c>
      <c r="G448" s="1" t="s">
        <v>268</v>
      </c>
      <c r="K448" s="1" t="s">
        <v>1239</v>
      </c>
      <c r="N448" s="1" t="s">
        <v>1350</v>
      </c>
      <c r="O448" s="1" t="s">
        <v>1344</v>
      </c>
      <c r="P448" s="1" t="s">
        <v>1363</v>
      </c>
      <c r="Q448" s="1" t="s">
        <v>1366</v>
      </c>
      <c r="R448" s="1" t="s">
        <v>1367</v>
      </c>
    </row>
    <row r="449" spans="1:18" x14ac:dyDescent="0.45">
      <c r="A449" s="6">
        <f t="shared" si="7"/>
        <v>50131</v>
      </c>
      <c r="B449" s="6">
        <f>COUNTIF(D$1:D449,D449)</f>
        <v>1</v>
      </c>
      <c r="C449" s="1">
        <v>5013</v>
      </c>
      <c r="D449" s="1" t="s">
        <v>1240</v>
      </c>
      <c r="F449" s="1" t="s">
        <v>1241</v>
      </c>
      <c r="G449" s="1" t="s">
        <v>112</v>
      </c>
      <c r="I449" s="1" t="s">
        <v>44</v>
      </c>
      <c r="K449" s="1" t="s">
        <v>1242</v>
      </c>
      <c r="N449" s="1" t="s">
        <v>1350</v>
      </c>
      <c r="O449" s="1" t="s">
        <v>1344</v>
      </c>
      <c r="P449" s="1" t="s">
        <v>1363</v>
      </c>
      <c r="Q449" s="1" t="s">
        <v>1366</v>
      </c>
      <c r="R449" s="1" t="s">
        <v>1367</v>
      </c>
    </row>
    <row r="450" spans="1:18" x14ac:dyDescent="0.45">
      <c r="A450" s="6">
        <f t="shared" si="7"/>
        <v>30171</v>
      </c>
      <c r="B450" s="6">
        <f>COUNTIF(D$1:D450,D450)</f>
        <v>1</v>
      </c>
      <c r="C450" s="1">
        <v>3017</v>
      </c>
      <c r="D450" s="1" t="s">
        <v>1243</v>
      </c>
      <c r="F450" s="1" t="s">
        <v>1244</v>
      </c>
      <c r="G450" s="1" t="s">
        <v>57</v>
      </c>
      <c r="I450" s="1" t="s">
        <v>72</v>
      </c>
      <c r="K450" s="1" t="s">
        <v>1245</v>
      </c>
      <c r="N450" s="1" t="s">
        <v>1350</v>
      </c>
      <c r="O450" s="1" t="s">
        <v>1344</v>
      </c>
      <c r="P450" s="1" t="s">
        <v>1363</v>
      </c>
      <c r="Q450" s="1" t="s">
        <v>1366</v>
      </c>
      <c r="R450" s="1" t="s">
        <v>1367</v>
      </c>
    </row>
    <row r="451" spans="1:18" x14ac:dyDescent="0.45">
      <c r="A451" s="6">
        <f t="shared" si="7"/>
        <v>1521</v>
      </c>
      <c r="B451" s="6">
        <f>COUNTIF(D$1:D451,D451)</f>
        <v>1</v>
      </c>
      <c r="C451" s="1">
        <v>152</v>
      </c>
      <c r="D451" s="1" t="s">
        <v>1246</v>
      </c>
      <c r="F451" s="1" t="s">
        <v>1247</v>
      </c>
      <c r="G451" s="1" t="s">
        <v>32</v>
      </c>
      <c r="I451" s="1" t="s">
        <v>44</v>
      </c>
      <c r="K451" s="1" t="s">
        <v>1248</v>
      </c>
      <c r="N451" s="1" t="s">
        <v>1350</v>
      </c>
      <c r="O451" s="1" t="s">
        <v>1344</v>
      </c>
      <c r="P451" s="1" t="s">
        <v>1363</v>
      </c>
      <c r="Q451" s="1" t="s">
        <v>1366</v>
      </c>
      <c r="R451" s="1" t="s">
        <v>1367</v>
      </c>
    </row>
    <row r="452" spans="1:18" x14ac:dyDescent="0.45">
      <c r="A452" s="6">
        <f t="shared" si="7"/>
        <v>31062</v>
      </c>
      <c r="B452" s="6">
        <f>COUNTIF(D$1:D452,D452)</f>
        <v>2</v>
      </c>
      <c r="C452" s="1">
        <v>3106</v>
      </c>
      <c r="D452" s="1" t="s">
        <v>1127</v>
      </c>
      <c r="F452" s="1" t="s">
        <v>1128</v>
      </c>
      <c r="G452" s="1" t="s">
        <v>65</v>
      </c>
      <c r="I452" s="1" t="s">
        <v>49</v>
      </c>
      <c r="K452" s="1" t="s">
        <v>1249</v>
      </c>
      <c r="N452" s="1" t="s">
        <v>1350</v>
      </c>
      <c r="O452" s="1" t="s">
        <v>1344</v>
      </c>
      <c r="P452" s="1" t="s">
        <v>1363</v>
      </c>
      <c r="Q452" s="1" t="s">
        <v>1366</v>
      </c>
      <c r="R452" s="1" t="s">
        <v>1367</v>
      </c>
    </row>
    <row r="453" spans="1:18" x14ac:dyDescent="0.45">
      <c r="A453" s="6">
        <f t="shared" si="7"/>
        <v>30241</v>
      </c>
      <c r="B453" s="6">
        <f>COUNTIF(D$1:D453,D453)</f>
        <v>1</v>
      </c>
      <c r="C453" s="1">
        <v>3024</v>
      </c>
      <c r="D453" s="1" t="s">
        <v>1250</v>
      </c>
      <c r="F453" s="1" t="s">
        <v>1251</v>
      </c>
      <c r="G453" s="1" t="s">
        <v>57</v>
      </c>
      <c r="I453" s="1" t="s">
        <v>49</v>
      </c>
      <c r="K453" s="1" t="s">
        <v>1252</v>
      </c>
      <c r="N453" s="1" t="s">
        <v>1350</v>
      </c>
      <c r="O453" s="1" t="s">
        <v>1344</v>
      </c>
      <c r="P453" s="1" t="s">
        <v>1363</v>
      </c>
      <c r="Q453" s="1" t="s">
        <v>1366</v>
      </c>
      <c r="R453" s="1" t="s">
        <v>1367</v>
      </c>
    </row>
    <row r="454" spans="1:18" x14ac:dyDescent="0.45">
      <c r="A454" s="6">
        <f t="shared" si="7"/>
        <v>31572</v>
      </c>
      <c r="B454" s="6">
        <f>COUNTIF(D$1:D454,D454)</f>
        <v>2</v>
      </c>
      <c r="C454" s="1">
        <v>3157</v>
      </c>
      <c r="D454" s="1" t="s">
        <v>969</v>
      </c>
      <c r="F454" s="1" t="s">
        <v>970</v>
      </c>
      <c r="G454" s="1" t="s">
        <v>971</v>
      </c>
      <c r="I454" s="1" t="s">
        <v>72</v>
      </c>
      <c r="K454" s="1" t="s">
        <v>1253</v>
      </c>
      <c r="N454" s="1" t="s">
        <v>1350</v>
      </c>
      <c r="O454" s="1" t="s">
        <v>1344</v>
      </c>
      <c r="P454" s="1" t="s">
        <v>1363</v>
      </c>
      <c r="Q454" s="1" t="s">
        <v>1366</v>
      </c>
      <c r="R454" s="1" t="s">
        <v>1367</v>
      </c>
    </row>
    <row r="455" spans="1:18" x14ac:dyDescent="0.45">
      <c r="A455" s="6">
        <f t="shared" si="7"/>
        <v>21002</v>
      </c>
      <c r="B455" s="6">
        <f>COUNTIF(D$1:D455,D455)</f>
        <v>2</v>
      </c>
      <c r="C455" s="1">
        <v>2100</v>
      </c>
      <c r="D455" s="1" t="s">
        <v>242</v>
      </c>
      <c r="F455" s="1" t="s">
        <v>243</v>
      </c>
      <c r="G455" s="1" t="s">
        <v>244</v>
      </c>
      <c r="I455" s="1" t="s">
        <v>44</v>
      </c>
      <c r="K455" s="1" t="s">
        <v>1254</v>
      </c>
      <c r="N455" s="1" t="s">
        <v>1350</v>
      </c>
      <c r="O455" s="1" t="s">
        <v>1344</v>
      </c>
      <c r="P455" s="1" t="s">
        <v>1363</v>
      </c>
      <c r="Q455" s="1" t="s">
        <v>1366</v>
      </c>
      <c r="R455" s="1" t="s">
        <v>1367</v>
      </c>
    </row>
    <row r="456" spans="1:18" x14ac:dyDescent="0.45">
      <c r="A456" s="6">
        <f t="shared" si="7"/>
        <v>50031</v>
      </c>
      <c r="B456" s="6">
        <f>COUNTIF(D$1:D456,D456)</f>
        <v>1</v>
      </c>
      <c r="C456" s="1">
        <v>5003</v>
      </c>
      <c r="D456" s="1" t="s">
        <v>1255</v>
      </c>
      <c r="F456" s="1" t="s">
        <v>1256</v>
      </c>
      <c r="G456" s="1" t="s">
        <v>112</v>
      </c>
      <c r="I456" s="1" t="s">
        <v>44</v>
      </c>
      <c r="K456" s="1" t="s">
        <v>1257</v>
      </c>
      <c r="N456" s="1" t="s">
        <v>1352</v>
      </c>
      <c r="O456" s="1" t="s">
        <v>1341</v>
      </c>
      <c r="P456" s="1" t="s">
        <v>1363</v>
      </c>
      <c r="Q456" s="1" t="s">
        <v>1366</v>
      </c>
      <c r="R456" s="1" t="s">
        <v>1367</v>
      </c>
    </row>
    <row r="457" spans="1:18" x14ac:dyDescent="0.45">
      <c r="A457" s="6">
        <f t="shared" si="7"/>
        <v>50641</v>
      </c>
      <c r="B457" s="6">
        <f>COUNTIF(D$1:D457,D457)</f>
        <v>1</v>
      </c>
      <c r="C457" s="1">
        <v>5064</v>
      </c>
      <c r="D457" s="1" t="s">
        <v>1258</v>
      </c>
      <c r="F457" s="1" t="s">
        <v>1259</v>
      </c>
      <c r="G457" s="1" t="s">
        <v>112</v>
      </c>
      <c r="I457" s="1" t="s">
        <v>44</v>
      </c>
      <c r="K457" s="1" t="s">
        <v>1260</v>
      </c>
      <c r="N457" s="1" t="s">
        <v>1352</v>
      </c>
      <c r="O457" s="1" t="s">
        <v>1341</v>
      </c>
      <c r="P457" s="1" t="s">
        <v>1363</v>
      </c>
      <c r="Q457" s="1" t="s">
        <v>1366</v>
      </c>
      <c r="R457" s="1" t="s">
        <v>1367</v>
      </c>
    </row>
    <row r="458" spans="1:18" x14ac:dyDescent="0.45">
      <c r="A458" s="6">
        <f t="shared" si="7"/>
        <v>50621</v>
      </c>
      <c r="B458" s="6">
        <f>COUNTIF(D$1:D458,D458)</f>
        <v>1</v>
      </c>
      <c r="C458" s="1">
        <v>5062</v>
      </c>
      <c r="D458" s="1" t="s">
        <v>1261</v>
      </c>
      <c r="F458" s="1" t="s">
        <v>1262</v>
      </c>
      <c r="G458" s="1" t="s">
        <v>1263</v>
      </c>
      <c r="I458" s="1" t="s">
        <v>72</v>
      </c>
      <c r="K458" s="1" t="s">
        <v>1264</v>
      </c>
      <c r="N458" s="1" t="s">
        <v>1352</v>
      </c>
      <c r="O458" s="1" t="s">
        <v>1341</v>
      </c>
      <c r="P458" s="1" t="s">
        <v>1363</v>
      </c>
      <c r="Q458" s="1" t="s">
        <v>1366</v>
      </c>
      <c r="R458" s="1" t="s">
        <v>1367</v>
      </c>
    </row>
    <row r="459" spans="1:18" x14ac:dyDescent="0.45">
      <c r="A459" s="6">
        <f t="shared" si="7"/>
        <v>10502</v>
      </c>
      <c r="B459" s="6">
        <f>COUNTIF(D$1:D459,D459)</f>
        <v>2</v>
      </c>
      <c r="C459" s="1">
        <v>1050</v>
      </c>
      <c r="D459" s="1" t="s">
        <v>41</v>
      </c>
      <c r="F459" s="1" t="s">
        <v>42</v>
      </c>
      <c r="G459" s="1" t="s">
        <v>43</v>
      </c>
      <c r="I459" s="1" t="s">
        <v>44</v>
      </c>
      <c r="K459" s="1" t="s">
        <v>1265</v>
      </c>
      <c r="N459" s="1" t="s">
        <v>1352</v>
      </c>
      <c r="O459" s="1" t="s">
        <v>1341</v>
      </c>
      <c r="P459" s="1" t="s">
        <v>1363</v>
      </c>
      <c r="Q459" s="1" t="s">
        <v>1366</v>
      </c>
      <c r="R459" s="1" t="s">
        <v>1367</v>
      </c>
    </row>
    <row r="460" spans="1:18" x14ac:dyDescent="0.45">
      <c r="A460" s="6">
        <f t="shared" si="7"/>
        <v>25062</v>
      </c>
      <c r="B460" s="6">
        <f>COUNTIF(D$1:D460,D460)</f>
        <v>2</v>
      </c>
      <c r="C460" s="1">
        <v>2506</v>
      </c>
      <c r="D460" s="1" t="s">
        <v>697</v>
      </c>
      <c r="F460" s="1" t="s">
        <v>698</v>
      </c>
      <c r="G460" s="1" t="s">
        <v>229</v>
      </c>
      <c r="I460" s="1" t="s">
        <v>225</v>
      </c>
      <c r="K460" s="1" t="s">
        <v>1266</v>
      </c>
      <c r="N460" s="1" t="s">
        <v>1352</v>
      </c>
      <c r="O460" s="1" t="s">
        <v>1341</v>
      </c>
      <c r="P460" s="1" t="s">
        <v>1363</v>
      </c>
      <c r="Q460" s="1" t="s">
        <v>1366</v>
      </c>
      <c r="R460" s="1" t="s">
        <v>1367</v>
      </c>
    </row>
    <row r="461" spans="1:18" x14ac:dyDescent="0.45">
      <c r="A461" s="6">
        <f t="shared" si="7"/>
        <v>30712</v>
      </c>
      <c r="B461" s="6">
        <f>COUNTIF(D$1:D461,D461)</f>
        <v>2</v>
      </c>
      <c r="C461" s="1">
        <v>3071</v>
      </c>
      <c r="D461" s="1" t="s">
        <v>754</v>
      </c>
      <c r="F461" s="1" t="s">
        <v>755</v>
      </c>
      <c r="G461" s="1" t="s">
        <v>53</v>
      </c>
      <c r="I461" s="1" t="s">
        <v>49</v>
      </c>
      <c r="K461" s="1" t="s">
        <v>1267</v>
      </c>
      <c r="N461" s="1" t="s">
        <v>1352</v>
      </c>
      <c r="O461" s="1" t="s">
        <v>1341</v>
      </c>
      <c r="P461" s="1" t="s">
        <v>1363</v>
      </c>
      <c r="Q461" s="1" t="s">
        <v>1366</v>
      </c>
      <c r="R461" s="1" t="s">
        <v>1367</v>
      </c>
    </row>
    <row r="462" spans="1:18" x14ac:dyDescent="0.45">
      <c r="A462" s="6">
        <f t="shared" si="7"/>
        <v>30752</v>
      </c>
      <c r="B462" s="6">
        <f>COUNTIF(D$1:D462,D462)</f>
        <v>2</v>
      </c>
      <c r="C462" s="1">
        <v>3075</v>
      </c>
      <c r="D462" s="1" t="s">
        <v>734</v>
      </c>
      <c r="F462" s="1" t="s">
        <v>735</v>
      </c>
      <c r="G462" s="1" t="s">
        <v>53</v>
      </c>
      <c r="I462" s="1" t="s">
        <v>49</v>
      </c>
      <c r="K462" s="1" t="s">
        <v>1268</v>
      </c>
      <c r="N462" s="1" t="s">
        <v>1352</v>
      </c>
      <c r="O462" s="1" t="s">
        <v>1341</v>
      </c>
      <c r="P462" s="1" t="s">
        <v>1363</v>
      </c>
      <c r="Q462" s="1" t="s">
        <v>1366</v>
      </c>
      <c r="R462" s="1" t="s">
        <v>1367</v>
      </c>
    </row>
    <row r="463" spans="1:18" x14ac:dyDescent="0.45">
      <c r="A463" s="6">
        <f t="shared" si="7"/>
        <v>12611</v>
      </c>
      <c r="B463" s="6">
        <f>COUNTIF(D$1:D463,D463)</f>
        <v>1</v>
      </c>
      <c r="C463" s="1">
        <v>1261</v>
      </c>
      <c r="D463" s="1" t="s">
        <v>1269</v>
      </c>
      <c r="F463" s="1" t="s">
        <v>1270</v>
      </c>
      <c r="G463" s="1" t="s">
        <v>248</v>
      </c>
      <c r="I463" s="1" t="s">
        <v>230</v>
      </c>
      <c r="K463" s="1" t="s">
        <v>1271</v>
      </c>
      <c r="N463" s="1" t="s">
        <v>1352</v>
      </c>
      <c r="O463" s="1" t="s">
        <v>1341</v>
      </c>
      <c r="P463" s="1" t="s">
        <v>1363</v>
      </c>
      <c r="Q463" s="1" t="s">
        <v>1366</v>
      </c>
      <c r="R463" s="1" t="s">
        <v>1367</v>
      </c>
    </row>
    <row r="464" spans="1:18" x14ac:dyDescent="0.45">
      <c r="A464" s="6">
        <f t="shared" si="7"/>
        <v>30652</v>
      </c>
      <c r="B464" s="6">
        <f>COUNTIF(D$1:D464,D464)</f>
        <v>2</v>
      </c>
      <c r="C464" s="1">
        <v>3065</v>
      </c>
      <c r="D464" s="1" t="s">
        <v>742</v>
      </c>
      <c r="F464" s="1" t="s">
        <v>743</v>
      </c>
      <c r="G464" s="1" t="s">
        <v>53</v>
      </c>
      <c r="I464" s="1" t="s">
        <v>72</v>
      </c>
      <c r="K464" s="1" t="s">
        <v>1272</v>
      </c>
      <c r="N464" s="1" t="s">
        <v>1352</v>
      </c>
      <c r="O464" s="1" t="s">
        <v>1341</v>
      </c>
      <c r="P464" s="1" t="s">
        <v>1364</v>
      </c>
      <c r="Q464" s="1" t="s">
        <v>1366</v>
      </c>
      <c r="R464" s="1" t="s">
        <v>1367</v>
      </c>
    </row>
    <row r="465" spans="1:18" x14ac:dyDescent="0.45">
      <c r="A465" s="6">
        <f t="shared" si="7"/>
        <v>56771</v>
      </c>
      <c r="B465" s="6">
        <f>COUNTIF(D$1:D465,D465)</f>
        <v>1</v>
      </c>
      <c r="C465" s="1">
        <v>5677</v>
      </c>
      <c r="D465" s="1" t="s">
        <v>1273</v>
      </c>
      <c r="F465" s="1" t="s">
        <v>1274</v>
      </c>
      <c r="G465" s="1" t="s">
        <v>61</v>
      </c>
      <c r="I465" s="1" t="s">
        <v>49</v>
      </c>
      <c r="K465" s="1" t="s">
        <v>1275</v>
      </c>
      <c r="N465" s="1" t="s">
        <v>1352</v>
      </c>
      <c r="O465" s="1" t="s">
        <v>1341</v>
      </c>
      <c r="P465" s="1" t="s">
        <v>1364</v>
      </c>
      <c r="Q465" s="1" t="s">
        <v>1366</v>
      </c>
      <c r="R465" s="1" t="s">
        <v>1367</v>
      </c>
    </row>
    <row r="466" spans="1:18" x14ac:dyDescent="0.45">
      <c r="A466" s="6">
        <f t="shared" ref="A466:A507" si="8">IFERROR(C466*10+B466,"")</f>
        <v>33101</v>
      </c>
      <c r="B466" s="6">
        <f>COUNTIF(D$1:D466,D466)</f>
        <v>1</v>
      </c>
      <c r="C466" s="1">
        <v>3310</v>
      </c>
      <c r="D466" s="1" t="s">
        <v>1276</v>
      </c>
      <c r="F466" s="1" t="s">
        <v>1277</v>
      </c>
      <c r="G466" s="1" t="s">
        <v>764</v>
      </c>
      <c r="I466" s="1" t="s">
        <v>72</v>
      </c>
      <c r="K466" s="1" t="s">
        <v>1278</v>
      </c>
      <c r="N466" s="1" t="s">
        <v>1352</v>
      </c>
      <c r="O466" s="1" t="s">
        <v>1341</v>
      </c>
      <c r="P466" s="1" t="s">
        <v>1364</v>
      </c>
      <c r="Q466" s="1" t="s">
        <v>1366</v>
      </c>
      <c r="R466" s="1" t="s">
        <v>1367</v>
      </c>
    </row>
    <row r="467" spans="1:18" x14ac:dyDescent="0.45">
      <c r="A467" s="6">
        <f t="shared" si="8"/>
        <v>13072</v>
      </c>
      <c r="B467" s="6">
        <f>COUNTIF(D$1:D467,D467)</f>
        <v>2</v>
      </c>
      <c r="C467" s="1">
        <v>1307</v>
      </c>
      <c r="D467" s="1" t="s">
        <v>1155</v>
      </c>
      <c r="F467" s="1" t="s">
        <v>1156</v>
      </c>
      <c r="G467" s="1" t="s">
        <v>240</v>
      </c>
      <c r="I467" s="1" t="s">
        <v>225</v>
      </c>
      <c r="K467" s="1" t="s">
        <v>1279</v>
      </c>
      <c r="N467" s="1" t="s">
        <v>1352</v>
      </c>
      <c r="O467" s="1" t="s">
        <v>1341</v>
      </c>
      <c r="P467" s="1" t="s">
        <v>1364</v>
      </c>
      <c r="Q467" s="1" t="s">
        <v>1366</v>
      </c>
      <c r="R467" s="1" t="s">
        <v>1367</v>
      </c>
    </row>
    <row r="468" spans="1:18" x14ac:dyDescent="0.45">
      <c r="A468" s="6">
        <f t="shared" si="8"/>
        <v>25122</v>
      </c>
      <c r="B468" s="6">
        <f>COUNTIF(D$1:D468,D468)</f>
        <v>2</v>
      </c>
      <c r="C468" s="1">
        <v>2512</v>
      </c>
      <c r="D468" s="1" t="s">
        <v>665</v>
      </c>
      <c r="F468" s="1" t="s">
        <v>666</v>
      </c>
      <c r="G468" s="1" t="s">
        <v>229</v>
      </c>
      <c r="I468" s="1" t="s">
        <v>230</v>
      </c>
      <c r="K468" s="1" t="s">
        <v>1280</v>
      </c>
      <c r="N468" s="1" t="s">
        <v>1352</v>
      </c>
      <c r="O468" s="1" t="s">
        <v>1341</v>
      </c>
      <c r="P468" s="1" t="s">
        <v>1364</v>
      </c>
      <c r="Q468" s="1" t="s">
        <v>1366</v>
      </c>
      <c r="R468" s="1" t="s">
        <v>1367</v>
      </c>
    </row>
    <row r="469" spans="1:18" x14ac:dyDescent="0.45">
      <c r="A469" s="6">
        <f t="shared" si="8"/>
        <v>30091</v>
      </c>
      <c r="B469" s="6">
        <f>COUNTIF(D$1:D469,D469)</f>
        <v>1</v>
      </c>
      <c r="C469" s="1">
        <v>3009</v>
      </c>
      <c r="D469" s="1" t="s">
        <v>1281</v>
      </c>
      <c r="F469" s="1" t="s">
        <v>1282</v>
      </c>
      <c r="G469" s="1" t="s">
        <v>57</v>
      </c>
      <c r="I469" s="1" t="s">
        <v>72</v>
      </c>
      <c r="K469" s="1" t="s">
        <v>1283</v>
      </c>
      <c r="N469" s="1" t="s">
        <v>1352</v>
      </c>
      <c r="O469" s="1" t="s">
        <v>1341</v>
      </c>
      <c r="P469" s="1" t="s">
        <v>1364</v>
      </c>
      <c r="Q469" s="1" t="s">
        <v>1366</v>
      </c>
      <c r="R469" s="1" t="s">
        <v>1367</v>
      </c>
    </row>
    <row r="470" spans="1:18" x14ac:dyDescent="0.45">
      <c r="A470" s="6">
        <f t="shared" si="8"/>
        <v>50622</v>
      </c>
      <c r="B470" s="6">
        <f>COUNTIF(D$1:D470,D470)</f>
        <v>2</v>
      </c>
      <c r="C470" s="1">
        <v>5062</v>
      </c>
      <c r="D470" s="1" t="s">
        <v>1261</v>
      </c>
      <c r="F470" s="1" t="s">
        <v>1262</v>
      </c>
      <c r="G470" s="1" t="s">
        <v>1263</v>
      </c>
      <c r="I470" s="1" t="s">
        <v>72</v>
      </c>
      <c r="K470" s="1" t="s">
        <v>1284</v>
      </c>
      <c r="N470" s="1" t="s">
        <v>1352</v>
      </c>
      <c r="O470" s="1" t="s">
        <v>1341</v>
      </c>
      <c r="P470" s="1" t="s">
        <v>1364</v>
      </c>
      <c r="Q470" s="1" t="s">
        <v>1366</v>
      </c>
      <c r="R470" s="1" t="s">
        <v>1367</v>
      </c>
    </row>
    <row r="471" spans="1:18" x14ac:dyDescent="0.45">
      <c r="A471" s="6">
        <f t="shared" si="8"/>
        <v>33112</v>
      </c>
      <c r="B471" s="6">
        <f>COUNTIF(D$1:D471,D471)</f>
        <v>2</v>
      </c>
      <c r="C471" s="1">
        <v>3311</v>
      </c>
      <c r="D471" s="1" t="s">
        <v>762</v>
      </c>
      <c r="F471" s="1" t="s">
        <v>763</v>
      </c>
      <c r="G471" s="1" t="s">
        <v>764</v>
      </c>
      <c r="I471" s="1" t="s">
        <v>72</v>
      </c>
      <c r="K471" s="1" t="s">
        <v>1285</v>
      </c>
      <c r="N471" s="1" t="s">
        <v>1352</v>
      </c>
      <c r="O471" s="1" t="s">
        <v>1341</v>
      </c>
      <c r="P471" s="1" t="s">
        <v>1364</v>
      </c>
      <c r="Q471" s="1" t="s">
        <v>1366</v>
      </c>
      <c r="R471" s="1" t="s">
        <v>1367</v>
      </c>
    </row>
    <row r="472" spans="1:18" x14ac:dyDescent="0.45">
      <c r="A472" s="6">
        <f t="shared" si="8"/>
        <v>1522</v>
      </c>
      <c r="B472" s="6">
        <f>COUNTIF(D$1:D472,D472)</f>
        <v>2</v>
      </c>
      <c r="C472" s="1">
        <v>152</v>
      </c>
      <c r="D472" s="1" t="s">
        <v>1246</v>
      </c>
      <c r="F472" s="1" t="s">
        <v>1247</v>
      </c>
      <c r="G472" s="1" t="s">
        <v>32</v>
      </c>
      <c r="I472" s="1" t="s">
        <v>44</v>
      </c>
      <c r="K472" s="1" t="s">
        <v>1286</v>
      </c>
      <c r="N472" s="1" t="s">
        <v>1350</v>
      </c>
      <c r="O472" s="1" t="s">
        <v>1344</v>
      </c>
      <c r="P472" s="1" t="s">
        <v>1364</v>
      </c>
      <c r="Q472" s="1" t="s">
        <v>1366</v>
      </c>
      <c r="R472" s="1" t="s">
        <v>1367</v>
      </c>
    </row>
    <row r="473" spans="1:18" x14ac:dyDescent="0.45">
      <c r="A473" s="6">
        <f t="shared" si="8"/>
        <v>13131</v>
      </c>
      <c r="B473" s="6">
        <f>COUNTIF(D$1:D473,D473)</f>
        <v>1</v>
      </c>
      <c r="C473" s="1">
        <v>1313</v>
      </c>
      <c r="D473" s="1" t="s">
        <v>1186</v>
      </c>
      <c r="F473" s="1" t="s">
        <v>1187</v>
      </c>
      <c r="G473" s="1" t="s">
        <v>240</v>
      </c>
      <c r="I473" s="1" t="s">
        <v>225</v>
      </c>
      <c r="K473" s="1" t="s">
        <v>1287</v>
      </c>
      <c r="N473" s="1" t="s">
        <v>1350</v>
      </c>
      <c r="O473" s="1" t="s">
        <v>1344</v>
      </c>
      <c r="P473" s="1" t="s">
        <v>1364</v>
      </c>
      <c r="Q473" s="1" t="s">
        <v>1366</v>
      </c>
      <c r="R473" s="1" t="s">
        <v>1367</v>
      </c>
    </row>
    <row r="474" spans="1:18" x14ac:dyDescent="0.45">
      <c r="A474" s="6">
        <f t="shared" si="8"/>
        <v>11582</v>
      </c>
      <c r="B474" s="6">
        <f>COUNTIF(D$1:D474,D474)</f>
        <v>2</v>
      </c>
      <c r="C474" s="1">
        <v>1158</v>
      </c>
      <c r="D474" s="1" t="s">
        <v>812</v>
      </c>
      <c r="F474" s="1" t="s">
        <v>813</v>
      </c>
      <c r="G474" s="1" t="s">
        <v>628</v>
      </c>
      <c r="I474" s="1" t="s">
        <v>225</v>
      </c>
      <c r="K474" s="1" t="s">
        <v>1288</v>
      </c>
      <c r="N474" s="1" t="s">
        <v>1350</v>
      </c>
      <c r="O474" s="1" t="s">
        <v>1344</v>
      </c>
      <c r="P474" s="1" t="s">
        <v>1364</v>
      </c>
      <c r="Q474" s="1" t="s">
        <v>1366</v>
      </c>
      <c r="R474" s="1" t="s">
        <v>1367</v>
      </c>
    </row>
    <row r="475" spans="1:18" x14ac:dyDescent="0.45">
      <c r="A475" s="6">
        <f t="shared" si="8"/>
        <v>1552</v>
      </c>
      <c r="B475" s="6">
        <f>COUNTIF(D$1:D475,D475)</f>
        <v>2</v>
      </c>
      <c r="C475" s="1">
        <v>155</v>
      </c>
      <c r="D475" s="1" t="s">
        <v>1123</v>
      </c>
      <c r="F475" s="1" t="s">
        <v>1124</v>
      </c>
      <c r="G475" s="1" t="s">
        <v>32</v>
      </c>
      <c r="I475" s="1" t="s">
        <v>225</v>
      </c>
      <c r="K475" s="1" t="s">
        <v>1289</v>
      </c>
      <c r="N475" s="1" t="s">
        <v>1350</v>
      </c>
      <c r="O475" s="1" t="s">
        <v>1344</v>
      </c>
      <c r="P475" s="1" t="s">
        <v>1364</v>
      </c>
      <c r="Q475" s="1" t="s">
        <v>1366</v>
      </c>
      <c r="R475" s="1" t="s">
        <v>1367</v>
      </c>
    </row>
    <row r="476" spans="1:18" x14ac:dyDescent="0.45">
      <c r="A476" s="6">
        <f t="shared" si="8"/>
        <v>20012</v>
      </c>
      <c r="B476" s="6">
        <f>COUNTIF(D$1:D476,D476)</f>
        <v>2</v>
      </c>
      <c r="C476" s="1">
        <v>2001</v>
      </c>
      <c r="D476" s="1" t="s">
        <v>1175</v>
      </c>
      <c r="F476" s="1" t="s">
        <v>1176</v>
      </c>
      <c r="G476" s="1" t="s">
        <v>730</v>
      </c>
      <c r="I476" s="1" t="s">
        <v>225</v>
      </c>
      <c r="K476" s="1" t="s">
        <v>1290</v>
      </c>
      <c r="N476" s="1" t="s">
        <v>1350</v>
      </c>
      <c r="O476" s="1" t="s">
        <v>1344</v>
      </c>
      <c r="P476" s="1" t="s">
        <v>1364</v>
      </c>
      <c r="Q476" s="1" t="s">
        <v>1366</v>
      </c>
      <c r="R476" s="1" t="s">
        <v>1367</v>
      </c>
    </row>
    <row r="477" spans="1:18" x14ac:dyDescent="0.45">
      <c r="A477" s="6">
        <f t="shared" si="8"/>
        <v>50062</v>
      </c>
      <c r="B477" s="6">
        <f>COUNTIF(D$1:D477,D477)</f>
        <v>2</v>
      </c>
      <c r="C477" s="1">
        <v>5006</v>
      </c>
      <c r="D477" s="1" t="s">
        <v>1232</v>
      </c>
      <c r="F477" s="1" t="s">
        <v>1233</v>
      </c>
      <c r="G477" s="1" t="s">
        <v>112</v>
      </c>
      <c r="I477" s="1" t="s">
        <v>225</v>
      </c>
      <c r="K477" s="1" t="s">
        <v>1291</v>
      </c>
      <c r="N477" s="1" t="s">
        <v>1350</v>
      </c>
      <c r="O477" s="1" t="s">
        <v>1344</v>
      </c>
      <c r="P477" s="1" t="s">
        <v>1364</v>
      </c>
      <c r="Q477" s="1" t="s">
        <v>1366</v>
      </c>
      <c r="R477" s="1" t="s">
        <v>1367</v>
      </c>
    </row>
    <row r="478" spans="1:18" x14ac:dyDescent="0.45">
      <c r="A478" s="6">
        <f t="shared" si="8"/>
        <v>23611</v>
      </c>
      <c r="B478" s="6">
        <f>COUNTIF(D$1:D478,D478)</f>
        <v>1</v>
      </c>
      <c r="C478" s="1">
        <v>2361</v>
      </c>
      <c r="D478" s="1" t="s">
        <v>1292</v>
      </c>
      <c r="F478" s="1" t="s">
        <v>1293</v>
      </c>
      <c r="G478" s="1" t="s">
        <v>252</v>
      </c>
      <c r="I478" s="1" t="s">
        <v>230</v>
      </c>
      <c r="K478" s="1" t="s">
        <v>1294</v>
      </c>
      <c r="N478" s="1" t="s">
        <v>1350</v>
      </c>
      <c r="O478" s="1" t="s">
        <v>1344</v>
      </c>
      <c r="P478" s="1" t="s">
        <v>1364</v>
      </c>
      <c r="Q478" s="1" t="s">
        <v>1366</v>
      </c>
      <c r="R478" s="1" t="s">
        <v>1367</v>
      </c>
    </row>
    <row r="479" spans="1:18" x14ac:dyDescent="0.45">
      <c r="A479" s="6">
        <f t="shared" si="8"/>
        <v>23622</v>
      </c>
      <c r="B479" s="6">
        <f>COUNTIF(D$1:D479,D479)</f>
        <v>2</v>
      </c>
      <c r="C479" s="1">
        <v>2362</v>
      </c>
      <c r="D479" s="1" t="s">
        <v>1164</v>
      </c>
      <c r="F479" s="1" t="s">
        <v>1165</v>
      </c>
      <c r="G479" s="1" t="s">
        <v>252</v>
      </c>
      <c r="I479" s="1" t="s">
        <v>230</v>
      </c>
      <c r="K479" s="1" t="s">
        <v>1295</v>
      </c>
      <c r="N479" s="1" t="s">
        <v>1350</v>
      </c>
      <c r="O479" s="1" t="s">
        <v>1344</v>
      </c>
      <c r="P479" s="1" t="s">
        <v>1364</v>
      </c>
      <c r="Q479" s="1" t="s">
        <v>1366</v>
      </c>
      <c r="R479" s="1" t="s">
        <v>1367</v>
      </c>
    </row>
    <row r="480" spans="1:18" x14ac:dyDescent="0.45">
      <c r="A480" s="6">
        <f t="shared" si="8"/>
        <v>25042</v>
      </c>
      <c r="B480" s="6">
        <f>COUNTIF(D$1:D480,D480)</f>
        <v>2</v>
      </c>
      <c r="C480" s="1">
        <v>2504</v>
      </c>
      <c r="D480" s="1" t="s">
        <v>1179</v>
      </c>
      <c r="F480" s="1" t="s">
        <v>1180</v>
      </c>
      <c r="G480" s="1" t="s">
        <v>229</v>
      </c>
      <c r="I480" s="1" t="s">
        <v>44</v>
      </c>
      <c r="K480" s="1" t="s">
        <v>1296</v>
      </c>
      <c r="N480" s="1" t="s">
        <v>1350</v>
      </c>
      <c r="O480" s="1" t="s">
        <v>1344</v>
      </c>
      <c r="P480" s="1" t="s">
        <v>1364</v>
      </c>
      <c r="Q480" s="1" t="s">
        <v>1366</v>
      </c>
      <c r="R480" s="1" t="s">
        <v>1367</v>
      </c>
    </row>
    <row r="481" spans="1:18" x14ac:dyDescent="0.45">
      <c r="A481" s="6">
        <f t="shared" si="8"/>
        <v>66081</v>
      </c>
      <c r="B481" s="6">
        <f>COUNTIF(D$1:D481,D481)</f>
        <v>1</v>
      </c>
      <c r="C481" s="1">
        <v>6608</v>
      </c>
      <c r="D481" s="1" t="s">
        <v>1297</v>
      </c>
      <c r="F481" s="1" t="s">
        <v>1298</v>
      </c>
      <c r="G481" s="1" t="s">
        <v>82</v>
      </c>
      <c r="I481" s="1" t="s">
        <v>49</v>
      </c>
      <c r="K481" s="1" t="s">
        <v>1299</v>
      </c>
      <c r="N481" s="1" t="s">
        <v>1350</v>
      </c>
      <c r="O481" s="1" t="s">
        <v>1344</v>
      </c>
      <c r="P481" s="1" t="s">
        <v>1364</v>
      </c>
      <c r="Q481" s="1" t="s">
        <v>1366</v>
      </c>
      <c r="R481" s="1" t="s">
        <v>1367</v>
      </c>
    </row>
    <row r="482" spans="1:18" x14ac:dyDescent="0.45">
      <c r="A482" s="6">
        <f t="shared" si="8"/>
        <v>50072</v>
      </c>
      <c r="B482" s="6">
        <f>COUNTIF(D$1:D482,D482)</f>
        <v>2</v>
      </c>
      <c r="C482" s="1">
        <v>5007</v>
      </c>
      <c r="D482" s="1" t="s">
        <v>876</v>
      </c>
      <c r="F482" s="1" t="s">
        <v>877</v>
      </c>
      <c r="G482" s="1" t="s">
        <v>112</v>
      </c>
      <c r="I482" s="1" t="s">
        <v>44</v>
      </c>
      <c r="K482" s="1" t="s">
        <v>1300</v>
      </c>
      <c r="N482" s="1" t="s">
        <v>1350</v>
      </c>
      <c r="O482" s="1" t="s">
        <v>1344</v>
      </c>
      <c r="P482" s="1" t="s">
        <v>1364</v>
      </c>
      <c r="Q482" s="1" t="s">
        <v>1366</v>
      </c>
      <c r="R482" s="1" t="s">
        <v>1367</v>
      </c>
    </row>
    <row r="483" spans="1:18" x14ac:dyDescent="0.45">
      <c r="A483" s="6">
        <f t="shared" si="8"/>
        <v>59061</v>
      </c>
      <c r="B483" s="6">
        <f>COUNTIF(D$1:D483,D483)</f>
        <v>1</v>
      </c>
      <c r="C483" s="1">
        <v>5906</v>
      </c>
      <c r="D483" s="1" t="s">
        <v>1301</v>
      </c>
      <c r="F483" s="1" t="s">
        <v>1302</v>
      </c>
      <c r="G483" s="1" t="s">
        <v>740</v>
      </c>
      <c r="I483" s="1" t="s">
        <v>49</v>
      </c>
      <c r="K483" s="1" t="s">
        <v>1303</v>
      </c>
      <c r="N483" s="1" t="s">
        <v>1350</v>
      </c>
      <c r="O483" s="1" t="s">
        <v>1344</v>
      </c>
      <c r="P483" s="1" t="s">
        <v>1364</v>
      </c>
      <c r="Q483" s="1" t="s">
        <v>1366</v>
      </c>
      <c r="R483" s="1" t="s">
        <v>1367</v>
      </c>
    </row>
    <row r="484" spans="1:18" x14ac:dyDescent="0.45">
      <c r="A484" s="6">
        <f t="shared" si="8"/>
        <v>59372</v>
      </c>
      <c r="B484" s="6">
        <f>COUNTIF(D$1:D484,D484)</f>
        <v>2</v>
      </c>
      <c r="C484" s="1">
        <v>5937</v>
      </c>
      <c r="D484" s="1" t="s">
        <v>1133</v>
      </c>
      <c r="F484" s="1" t="s">
        <v>1134</v>
      </c>
      <c r="G484" s="1" t="s">
        <v>221</v>
      </c>
      <c r="I484" s="1" t="s">
        <v>49</v>
      </c>
      <c r="K484" s="1" t="s">
        <v>1304</v>
      </c>
      <c r="N484" s="1" t="s">
        <v>1350</v>
      </c>
      <c r="O484" s="1" t="s">
        <v>1344</v>
      </c>
      <c r="P484" s="1" t="s">
        <v>1364</v>
      </c>
      <c r="Q484" s="1" t="s">
        <v>1366</v>
      </c>
      <c r="R484" s="1" t="s">
        <v>1367</v>
      </c>
    </row>
    <row r="485" spans="1:18" x14ac:dyDescent="0.45">
      <c r="A485" s="6">
        <f t="shared" si="8"/>
        <v>30261</v>
      </c>
      <c r="B485" s="6">
        <f>COUNTIF(D$1:D485,D485)</f>
        <v>1</v>
      </c>
      <c r="C485" s="1">
        <v>3026</v>
      </c>
      <c r="D485" s="1" t="s">
        <v>1305</v>
      </c>
      <c r="F485" s="1" t="s">
        <v>1306</v>
      </c>
      <c r="G485" s="1" t="s">
        <v>57</v>
      </c>
      <c r="I485" s="1" t="s">
        <v>49</v>
      </c>
      <c r="K485" s="1" t="s">
        <v>1307</v>
      </c>
      <c r="N485" s="1" t="s">
        <v>1350</v>
      </c>
      <c r="O485" s="1" t="s">
        <v>1344</v>
      </c>
      <c r="P485" s="1" t="s">
        <v>1364</v>
      </c>
      <c r="Q485" s="1" t="s">
        <v>1366</v>
      </c>
      <c r="R485" s="1" t="s">
        <v>1367</v>
      </c>
    </row>
    <row r="486" spans="1:18" x14ac:dyDescent="0.45">
      <c r="A486" s="6">
        <f t="shared" si="8"/>
        <v>7771</v>
      </c>
      <c r="B486" s="6">
        <f>COUNTIF(D$1:D486,D486)</f>
        <v>1</v>
      </c>
      <c r="C486" s="1">
        <v>777</v>
      </c>
      <c r="D486" s="1" t="s">
        <v>1308</v>
      </c>
      <c r="F486" s="1" t="s">
        <v>1309</v>
      </c>
      <c r="G486" s="1" t="s">
        <v>89</v>
      </c>
      <c r="I486" s="1" t="s">
        <v>49</v>
      </c>
      <c r="K486" s="1" t="s">
        <v>1310</v>
      </c>
      <c r="N486" s="1" t="s">
        <v>1350</v>
      </c>
      <c r="O486" s="1" t="s">
        <v>1344</v>
      </c>
      <c r="P486" s="1" t="s">
        <v>1364</v>
      </c>
      <c r="Q486" s="1" t="s">
        <v>1366</v>
      </c>
      <c r="R486" s="1" t="s">
        <v>1367</v>
      </c>
    </row>
    <row r="487" spans="1:18" x14ac:dyDescent="0.45">
      <c r="A487" s="6">
        <f t="shared" si="8"/>
        <v>55012</v>
      </c>
      <c r="B487" s="6">
        <f>COUNTIF(D$1:D487,D487)</f>
        <v>2</v>
      </c>
      <c r="C487" s="1">
        <v>5501</v>
      </c>
      <c r="D487" s="1" t="s">
        <v>926</v>
      </c>
      <c r="F487" s="1" t="s">
        <v>927</v>
      </c>
      <c r="G487" s="1" t="s">
        <v>928</v>
      </c>
      <c r="I487" s="1" t="s">
        <v>49</v>
      </c>
      <c r="K487" s="1" t="s">
        <v>1311</v>
      </c>
      <c r="N487" s="1" t="s">
        <v>1350</v>
      </c>
      <c r="O487" s="1" t="s">
        <v>1344</v>
      </c>
      <c r="P487" s="1" t="s">
        <v>1364</v>
      </c>
      <c r="Q487" s="1" t="s">
        <v>1366</v>
      </c>
      <c r="R487" s="1" t="s">
        <v>1367</v>
      </c>
    </row>
    <row r="488" spans="1:18" x14ac:dyDescent="0.45">
      <c r="A488" s="6">
        <f t="shared" si="8"/>
        <v>33122</v>
      </c>
      <c r="B488" s="6">
        <f>COUNTIF(D$1:D488,D488)</f>
        <v>2</v>
      </c>
      <c r="C488" s="1">
        <v>3312</v>
      </c>
      <c r="D488" s="1" t="s">
        <v>920</v>
      </c>
      <c r="F488" s="1" t="s">
        <v>921</v>
      </c>
      <c r="G488" s="1" t="s">
        <v>764</v>
      </c>
      <c r="I488" s="1" t="s">
        <v>49</v>
      </c>
      <c r="K488" s="1" t="s">
        <v>1312</v>
      </c>
      <c r="N488" s="1" t="s">
        <v>1350</v>
      </c>
      <c r="O488" s="1" t="s">
        <v>1344</v>
      </c>
      <c r="P488" s="1" t="s">
        <v>1364</v>
      </c>
      <c r="Q488" s="1" t="s">
        <v>1366</v>
      </c>
      <c r="R488" s="1" t="s">
        <v>1367</v>
      </c>
    </row>
    <row r="489" spans="1:18" x14ac:dyDescent="0.45">
      <c r="A489" s="6">
        <f t="shared" si="8"/>
        <v>30662</v>
      </c>
      <c r="B489" s="6">
        <f>COUNTIF(D$1:D489,D489)</f>
        <v>2</v>
      </c>
      <c r="C489" s="1">
        <v>3066</v>
      </c>
      <c r="D489" s="1" t="s">
        <v>951</v>
      </c>
      <c r="F489" s="1" t="s">
        <v>952</v>
      </c>
      <c r="G489" s="1" t="s">
        <v>53</v>
      </c>
      <c r="I489" s="1" t="s">
        <v>49</v>
      </c>
      <c r="K489" s="1" t="s">
        <v>1313</v>
      </c>
      <c r="N489" s="1" t="s">
        <v>1350</v>
      </c>
      <c r="O489" s="1" t="s">
        <v>1344</v>
      </c>
      <c r="P489" s="1" t="s">
        <v>1364</v>
      </c>
      <c r="Q489" s="1" t="s">
        <v>1366</v>
      </c>
      <c r="R489" s="1" t="s">
        <v>1367</v>
      </c>
    </row>
    <row r="490" spans="1:18" x14ac:dyDescent="0.45">
      <c r="A490" s="6">
        <f t="shared" si="8"/>
        <v>30742</v>
      </c>
      <c r="B490" s="6">
        <f>COUNTIF(D$1:D490,D490)</f>
        <v>2</v>
      </c>
      <c r="C490" s="1">
        <v>3074</v>
      </c>
      <c r="D490" s="1" t="s">
        <v>902</v>
      </c>
      <c r="F490" s="1" t="s">
        <v>903</v>
      </c>
      <c r="G490" s="1" t="s">
        <v>53</v>
      </c>
      <c r="I490" s="1" t="s">
        <v>49</v>
      </c>
      <c r="K490" s="1" t="s">
        <v>1314</v>
      </c>
      <c r="N490" s="1" t="s">
        <v>1350</v>
      </c>
      <c r="O490" s="1" t="s">
        <v>1344</v>
      </c>
      <c r="P490" s="1" t="s">
        <v>1364</v>
      </c>
      <c r="Q490" s="1" t="s">
        <v>1366</v>
      </c>
      <c r="R490" s="1" t="s">
        <v>1367</v>
      </c>
    </row>
    <row r="491" spans="1:18" x14ac:dyDescent="0.45">
      <c r="A491" s="6">
        <f t="shared" si="8"/>
        <v>56712</v>
      </c>
      <c r="B491" s="6">
        <f>COUNTIF(D$1:D491,D491)</f>
        <v>2</v>
      </c>
      <c r="C491" s="1">
        <v>5671</v>
      </c>
      <c r="D491" s="1" t="s">
        <v>1207</v>
      </c>
      <c r="F491" s="1" t="s">
        <v>1208</v>
      </c>
      <c r="G491" s="1" t="s">
        <v>61</v>
      </c>
      <c r="I491" s="1" t="s">
        <v>49</v>
      </c>
      <c r="K491" s="1" t="s">
        <v>1315</v>
      </c>
      <c r="N491" s="1" t="s">
        <v>1350</v>
      </c>
      <c r="O491" s="1" t="s">
        <v>1344</v>
      </c>
      <c r="P491" s="1" t="s">
        <v>1364</v>
      </c>
      <c r="Q491" s="1" t="s">
        <v>1366</v>
      </c>
      <c r="R491" s="1" t="s">
        <v>1367</v>
      </c>
    </row>
    <row r="492" spans="1:18" x14ac:dyDescent="0.45">
      <c r="A492" s="6">
        <f t="shared" si="8"/>
        <v>56732</v>
      </c>
      <c r="B492" s="6">
        <f>COUNTIF(D$1:D492,D492)</f>
        <v>2</v>
      </c>
      <c r="C492" s="1">
        <v>5673</v>
      </c>
      <c r="D492" s="1" t="s">
        <v>1191</v>
      </c>
      <c r="F492" s="1" t="s">
        <v>1192</v>
      </c>
      <c r="G492" s="1" t="s">
        <v>61</v>
      </c>
      <c r="I492" s="1" t="s">
        <v>49</v>
      </c>
      <c r="K492" s="1" t="s">
        <v>1316</v>
      </c>
      <c r="N492" s="1" t="s">
        <v>1350</v>
      </c>
      <c r="O492" s="1" t="s">
        <v>1344</v>
      </c>
      <c r="P492" s="1" t="s">
        <v>1364</v>
      </c>
      <c r="Q492" s="1" t="s">
        <v>1366</v>
      </c>
      <c r="R492" s="1" t="s">
        <v>1367</v>
      </c>
    </row>
    <row r="493" spans="1:18" x14ac:dyDescent="0.45">
      <c r="A493" s="6">
        <f t="shared" si="8"/>
        <v>56722</v>
      </c>
      <c r="B493" s="6">
        <f>COUNTIF(D$1:D493,D493)</f>
        <v>2</v>
      </c>
      <c r="C493" s="1">
        <v>5672</v>
      </c>
      <c r="D493" s="1" t="s">
        <v>1194</v>
      </c>
      <c r="F493" s="1" t="s">
        <v>1195</v>
      </c>
      <c r="G493" s="1" t="s">
        <v>61</v>
      </c>
      <c r="I493" s="1" t="s">
        <v>49</v>
      </c>
      <c r="K493" s="1" t="s">
        <v>1317</v>
      </c>
      <c r="N493" s="1" t="s">
        <v>1350</v>
      </c>
      <c r="O493" s="1" t="s">
        <v>1344</v>
      </c>
      <c r="P493" s="1" t="s">
        <v>1364</v>
      </c>
      <c r="Q493" s="1" t="s">
        <v>1366</v>
      </c>
      <c r="R493" s="1" t="s">
        <v>1367</v>
      </c>
    </row>
    <row r="494" spans="1:18" x14ac:dyDescent="0.45">
      <c r="A494" s="6">
        <f t="shared" si="8"/>
        <v>56552</v>
      </c>
      <c r="B494" s="6">
        <f>COUNTIF(D$1:D494,D494)</f>
        <v>2</v>
      </c>
      <c r="C494" s="1">
        <v>5655</v>
      </c>
      <c r="D494" s="1" t="s">
        <v>983</v>
      </c>
      <c r="F494" s="1" t="s">
        <v>984</v>
      </c>
      <c r="G494" s="1" t="s">
        <v>61</v>
      </c>
      <c r="I494" s="1" t="s">
        <v>72</v>
      </c>
      <c r="K494" s="1" t="s">
        <v>1299</v>
      </c>
      <c r="N494" s="1" t="s">
        <v>1350</v>
      </c>
      <c r="O494" s="1" t="s">
        <v>1344</v>
      </c>
      <c r="P494" s="1" t="s">
        <v>1364</v>
      </c>
      <c r="Q494" s="1" t="s">
        <v>1366</v>
      </c>
      <c r="R494" s="1" t="s">
        <v>1367</v>
      </c>
    </row>
    <row r="495" spans="1:18" x14ac:dyDescent="0.45">
      <c r="A495" s="6">
        <f t="shared" si="8"/>
        <v>59342</v>
      </c>
      <c r="B495" s="6">
        <f>COUNTIF(D$1:D495,D495)</f>
        <v>2</v>
      </c>
      <c r="C495" s="1">
        <v>5934</v>
      </c>
      <c r="D495" s="1" t="s">
        <v>997</v>
      </c>
      <c r="F495" s="1" t="s">
        <v>998</v>
      </c>
      <c r="G495" s="1" t="s">
        <v>221</v>
      </c>
      <c r="I495" s="1" t="s">
        <v>72</v>
      </c>
      <c r="K495" s="1" t="s">
        <v>1318</v>
      </c>
      <c r="N495" s="1" t="s">
        <v>1350</v>
      </c>
      <c r="O495" s="1" t="s">
        <v>1344</v>
      </c>
      <c r="P495" s="1" t="s">
        <v>1364</v>
      </c>
      <c r="Q495" s="1" t="s">
        <v>1366</v>
      </c>
      <c r="R495" s="1" t="s">
        <v>1367</v>
      </c>
    </row>
    <row r="496" spans="1:18" x14ac:dyDescent="0.45">
      <c r="A496" s="6">
        <f t="shared" si="8"/>
        <v>65562</v>
      </c>
      <c r="B496" s="6">
        <f>COUNTIF(D$1:D496,D496)</f>
        <v>2</v>
      </c>
      <c r="C496" s="1">
        <v>6556</v>
      </c>
      <c r="D496" s="1" t="s">
        <v>80</v>
      </c>
      <c r="F496" s="1" t="s">
        <v>81</v>
      </c>
      <c r="G496" s="1" t="s">
        <v>82</v>
      </c>
      <c r="I496" s="1" t="s">
        <v>72</v>
      </c>
      <c r="K496" s="1" t="s">
        <v>1319</v>
      </c>
      <c r="N496" s="1" t="s">
        <v>1350</v>
      </c>
      <c r="O496" s="1" t="s">
        <v>1344</v>
      </c>
      <c r="P496" s="1" t="s">
        <v>1364</v>
      </c>
      <c r="Q496" s="1" t="s">
        <v>1366</v>
      </c>
      <c r="R496" s="1" t="s">
        <v>1367</v>
      </c>
    </row>
    <row r="497" spans="1:18" x14ac:dyDescent="0.45">
      <c r="A497" s="6">
        <f t="shared" si="8"/>
        <v>67122</v>
      </c>
      <c r="B497" s="6">
        <f>COUNTIF(D$1:D497,D497)</f>
        <v>2</v>
      </c>
      <c r="C497" s="1">
        <v>6712</v>
      </c>
      <c r="D497" s="1" t="s">
        <v>975</v>
      </c>
      <c r="F497" s="1" t="s">
        <v>955</v>
      </c>
      <c r="G497" s="1" t="s">
        <v>48</v>
      </c>
      <c r="I497" s="1" t="s">
        <v>72</v>
      </c>
      <c r="K497" s="1" t="s">
        <v>1320</v>
      </c>
      <c r="N497" s="1" t="s">
        <v>1350</v>
      </c>
      <c r="O497" s="1" t="s">
        <v>1344</v>
      </c>
      <c r="P497" s="1" t="s">
        <v>1364</v>
      </c>
      <c r="Q497" s="1" t="s">
        <v>1366</v>
      </c>
      <c r="R497" s="1" t="s">
        <v>1367</v>
      </c>
    </row>
    <row r="498" spans="1:18" x14ac:dyDescent="0.45">
      <c r="A498" s="6">
        <f t="shared" si="8"/>
        <v>7682</v>
      </c>
      <c r="B498" s="6">
        <f>COUNTIF(D$1:D498,D498)</f>
        <v>2</v>
      </c>
      <c r="C498" s="1">
        <v>768</v>
      </c>
      <c r="D498" s="1" t="s">
        <v>87</v>
      </c>
      <c r="F498" s="1" t="s">
        <v>88</v>
      </c>
      <c r="G498" s="1" t="s">
        <v>89</v>
      </c>
      <c r="I498" s="1" t="s">
        <v>72</v>
      </c>
      <c r="K498" s="1" t="s">
        <v>1321</v>
      </c>
      <c r="N498" s="1" t="s">
        <v>1350</v>
      </c>
      <c r="O498" s="1" t="s">
        <v>1344</v>
      </c>
      <c r="P498" s="1" t="s">
        <v>1364</v>
      </c>
      <c r="Q498" s="1" t="s">
        <v>1366</v>
      </c>
      <c r="R498" s="1" t="s">
        <v>1367</v>
      </c>
    </row>
    <row r="499" spans="1:18" x14ac:dyDescent="0.45">
      <c r="A499" s="6">
        <f t="shared" si="8"/>
        <v>59032</v>
      </c>
      <c r="B499" s="6">
        <f>COUNTIF(D$1:D499,D499)</f>
        <v>2</v>
      </c>
      <c r="C499" s="1">
        <v>5903</v>
      </c>
      <c r="D499" s="1" t="s">
        <v>960</v>
      </c>
      <c r="F499" s="1" t="s">
        <v>961</v>
      </c>
      <c r="G499" s="1" t="s">
        <v>740</v>
      </c>
      <c r="I499" s="1" t="s">
        <v>72</v>
      </c>
      <c r="K499" s="1" t="s">
        <v>1322</v>
      </c>
      <c r="N499" s="1" t="s">
        <v>1350</v>
      </c>
      <c r="O499" s="1" t="s">
        <v>1344</v>
      </c>
      <c r="P499" s="1" t="s">
        <v>1364</v>
      </c>
      <c r="Q499" s="1" t="s">
        <v>1366</v>
      </c>
      <c r="R499" s="1" t="s">
        <v>1367</v>
      </c>
    </row>
    <row r="500" spans="1:18" x14ac:dyDescent="0.45">
      <c r="A500" s="6">
        <f t="shared" si="8"/>
        <v>33091</v>
      </c>
      <c r="B500" s="6">
        <f>COUNTIF(D$1:D500,D500)</f>
        <v>1</v>
      </c>
      <c r="C500" s="1">
        <v>3309</v>
      </c>
      <c r="D500" s="1" t="s">
        <v>1323</v>
      </c>
      <c r="F500" s="1" t="s">
        <v>1324</v>
      </c>
      <c r="G500" s="1" t="s">
        <v>764</v>
      </c>
      <c r="I500" s="1" t="s">
        <v>72</v>
      </c>
      <c r="K500" s="1" t="s">
        <v>1325</v>
      </c>
      <c r="N500" s="1" t="s">
        <v>1350</v>
      </c>
      <c r="O500" s="1" t="s">
        <v>1344</v>
      </c>
      <c r="P500" s="1" t="s">
        <v>1364</v>
      </c>
      <c r="Q500" s="1" t="s">
        <v>1366</v>
      </c>
      <c r="R500" s="1" t="s">
        <v>1367</v>
      </c>
    </row>
    <row r="501" spans="1:18" x14ac:dyDescent="0.45">
      <c r="A501" s="6">
        <f t="shared" si="8"/>
        <v>52</v>
      </c>
      <c r="B501" s="6">
        <f>COUNTIF(D$1:D501,D501)</f>
        <v>2</v>
      </c>
      <c r="C501" s="1">
        <v>5</v>
      </c>
      <c r="D501" s="1" t="s">
        <v>1036</v>
      </c>
      <c r="F501" s="1" t="s">
        <v>1037</v>
      </c>
      <c r="G501" s="1" t="s">
        <v>1038</v>
      </c>
      <c r="I501" s="1">
        <v>1</v>
      </c>
      <c r="K501" s="1" t="s">
        <v>1326</v>
      </c>
      <c r="N501" s="1" t="s">
        <v>1350</v>
      </c>
      <c r="O501" s="1" t="s">
        <v>1344</v>
      </c>
      <c r="P501" s="1" t="s">
        <v>1364</v>
      </c>
      <c r="Q501" s="1" t="s">
        <v>1366</v>
      </c>
      <c r="R501" s="1" t="s">
        <v>1367</v>
      </c>
    </row>
    <row r="502" spans="1:18" x14ac:dyDescent="0.45">
      <c r="A502" s="6">
        <f t="shared" si="8"/>
        <v>56512</v>
      </c>
      <c r="B502" s="6">
        <f>COUNTIF(D$1:D502,D502)</f>
        <v>2</v>
      </c>
      <c r="C502" s="1">
        <v>5651</v>
      </c>
      <c r="D502" s="1" t="s">
        <v>1015</v>
      </c>
      <c r="F502" s="1" t="s">
        <v>1016</v>
      </c>
      <c r="G502" s="1" t="s">
        <v>61</v>
      </c>
      <c r="I502" s="1" t="s">
        <v>1017</v>
      </c>
      <c r="K502" s="1" t="s">
        <v>1327</v>
      </c>
      <c r="N502" s="1" t="s">
        <v>1350</v>
      </c>
      <c r="O502" s="1" t="s">
        <v>1344</v>
      </c>
      <c r="P502" s="1" t="s">
        <v>1364</v>
      </c>
      <c r="Q502" s="1" t="s">
        <v>1366</v>
      </c>
      <c r="R502" s="1" t="s">
        <v>1367</v>
      </c>
    </row>
    <row r="503" spans="1:18" x14ac:dyDescent="0.45">
      <c r="A503" s="6">
        <f t="shared" si="8"/>
        <v>56582</v>
      </c>
      <c r="B503" s="6">
        <f>COUNTIF(D$1:D503,D503)</f>
        <v>2</v>
      </c>
      <c r="C503" s="1">
        <v>5658</v>
      </c>
      <c r="D503" s="1" t="s">
        <v>1200</v>
      </c>
      <c r="F503" s="1" t="s">
        <v>1201</v>
      </c>
      <c r="G503" s="1" t="s">
        <v>61</v>
      </c>
      <c r="I503" s="1" t="s">
        <v>72</v>
      </c>
      <c r="K503" s="1" t="s">
        <v>1328</v>
      </c>
      <c r="N503" s="1" t="s">
        <v>1350</v>
      </c>
      <c r="O503" s="1" t="s">
        <v>1344</v>
      </c>
      <c r="P503" s="1" t="s">
        <v>1364</v>
      </c>
      <c r="Q503" s="1" t="s">
        <v>1366</v>
      </c>
      <c r="R503" s="1" t="s">
        <v>1367</v>
      </c>
    </row>
    <row r="504" spans="1:18" x14ac:dyDescent="0.45">
      <c r="A504" s="6">
        <f t="shared" si="8"/>
        <v>142</v>
      </c>
      <c r="B504" s="6">
        <f>COUNTIF(D$1:D504,D504)</f>
        <v>2</v>
      </c>
      <c r="C504" s="1">
        <v>14</v>
      </c>
      <c r="D504" s="1" t="s">
        <v>1065</v>
      </c>
      <c r="F504" s="1" t="s">
        <v>1066</v>
      </c>
      <c r="G504" s="1" t="s">
        <v>1035</v>
      </c>
      <c r="I504" s="1">
        <v>3</v>
      </c>
      <c r="K504" s="1" t="s">
        <v>1329</v>
      </c>
      <c r="N504" s="1" t="s">
        <v>1350</v>
      </c>
      <c r="O504" s="1" t="s">
        <v>1344</v>
      </c>
      <c r="P504" s="1" t="s">
        <v>1364</v>
      </c>
      <c r="Q504" s="1" t="s">
        <v>1366</v>
      </c>
      <c r="R504" s="1" t="s">
        <v>1367</v>
      </c>
    </row>
    <row r="505" spans="1:18" x14ac:dyDescent="0.45">
      <c r="A505" s="6">
        <f t="shared" si="8"/>
        <v>56602</v>
      </c>
      <c r="B505" s="6">
        <f>COUNTIF(D$1:D505,D505)</f>
        <v>2</v>
      </c>
      <c r="C505" s="1">
        <v>5660</v>
      </c>
      <c r="D505" s="1" t="s">
        <v>980</v>
      </c>
      <c r="F505" s="1" t="s">
        <v>981</v>
      </c>
      <c r="G505" s="1" t="s">
        <v>61</v>
      </c>
      <c r="I505" s="1" t="s">
        <v>72</v>
      </c>
      <c r="K505" s="1" t="s">
        <v>1330</v>
      </c>
      <c r="N505" s="1" t="s">
        <v>1350</v>
      </c>
      <c r="O505" s="1" t="s">
        <v>1344</v>
      </c>
      <c r="P505" s="1" t="s">
        <v>1364</v>
      </c>
      <c r="Q505" s="1" t="s">
        <v>1366</v>
      </c>
      <c r="R505" s="1" t="s">
        <v>1367</v>
      </c>
    </row>
    <row r="506" spans="1:18" x14ac:dyDescent="0.45">
      <c r="A506" s="6">
        <f t="shared" si="8"/>
        <v>59312</v>
      </c>
      <c r="B506" s="6">
        <f>COUNTIF(D$1:D506,D506)</f>
        <v>2</v>
      </c>
      <c r="C506" s="1">
        <v>5931</v>
      </c>
      <c r="D506" s="1" t="s">
        <v>270</v>
      </c>
      <c r="F506" s="1" t="s">
        <v>271</v>
      </c>
      <c r="G506" s="1" t="s">
        <v>221</v>
      </c>
      <c r="I506" s="1" t="s">
        <v>72</v>
      </c>
      <c r="K506" s="1" t="s">
        <v>1331</v>
      </c>
      <c r="N506" s="1" t="s">
        <v>1350</v>
      </c>
      <c r="O506" s="1" t="s">
        <v>1344</v>
      </c>
      <c r="P506" s="1" t="s">
        <v>1364</v>
      </c>
      <c r="Q506" s="1" t="s">
        <v>1366</v>
      </c>
      <c r="R506" s="1" t="s">
        <v>1367</v>
      </c>
    </row>
    <row r="507" spans="1:18" x14ac:dyDescent="0.45">
      <c r="A507" s="6">
        <f t="shared" si="8"/>
        <v>112</v>
      </c>
      <c r="B507" s="6">
        <f>COUNTIF(D$1:D507,D507)</f>
        <v>2</v>
      </c>
      <c r="C507" s="1">
        <v>11</v>
      </c>
      <c r="D507" s="1" t="s">
        <v>1216</v>
      </c>
      <c r="F507" s="1" t="s">
        <v>1217</v>
      </c>
      <c r="G507" s="1" t="s">
        <v>1035</v>
      </c>
      <c r="I507" s="1">
        <v>3</v>
      </c>
      <c r="K507" s="1" t="s">
        <v>1332</v>
      </c>
      <c r="N507" s="1" t="s">
        <v>1350</v>
      </c>
      <c r="O507" s="1" t="s">
        <v>1344</v>
      </c>
      <c r="P507" s="1" t="s">
        <v>1364</v>
      </c>
      <c r="Q507" s="1" t="s">
        <v>1366</v>
      </c>
      <c r="R507" s="1" t="s">
        <v>1367</v>
      </c>
    </row>
    <row r="508" spans="1:18" x14ac:dyDescent="0.45">
      <c r="A508" s="6">
        <f t="shared" ref="A508:A514" si="9">IFERROR(C508*10+B508,"")</f>
        <v>55842</v>
      </c>
      <c r="B508" s="6">
        <f>COUNTIF(D$1:D508,D508)</f>
        <v>2</v>
      </c>
      <c r="C508" s="1">
        <v>5584</v>
      </c>
      <c r="D508" s="1" t="s">
        <v>1074</v>
      </c>
      <c r="F508" s="1" t="s">
        <v>1075</v>
      </c>
      <c r="G508" s="1" t="s">
        <v>1076</v>
      </c>
      <c r="K508" s="1" t="s">
        <v>1333</v>
      </c>
      <c r="N508" s="1" t="s">
        <v>1350</v>
      </c>
      <c r="O508" s="1" t="s">
        <v>1344</v>
      </c>
      <c r="P508" s="1" t="s">
        <v>1364</v>
      </c>
      <c r="Q508" s="1" t="s">
        <v>1366</v>
      </c>
      <c r="R508" s="1" t="s">
        <v>1367</v>
      </c>
    </row>
    <row r="509" spans="1:18" x14ac:dyDescent="0.45">
      <c r="A509" s="6">
        <f t="shared" si="9"/>
        <v>102</v>
      </c>
      <c r="B509" s="6">
        <f>COUNTIF(D$1:D509,D509)</f>
        <v>2</v>
      </c>
      <c r="C509" s="1">
        <v>10</v>
      </c>
      <c r="D509" s="1" t="s">
        <v>1213</v>
      </c>
      <c r="F509" s="1" t="s">
        <v>1214</v>
      </c>
      <c r="G509" s="1" t="s">
        <v>1035</v>
      </c>
      <c r="I509" s="1">
        <v>3</v>
      </c>
      <c r="K509" s="1" t="s">
        <v>1334</v>
      </c>
      <c r="N509" s="1" t="s">
        <v>1350</v>
      </c>
      <c r="O509" s="1" t="s">
        <v>1344</v>
      </c>
      <c r="P509" s="1" t="s">
        <v>1364</v>
      </c>
      <c r="Q509" s="1" t="s">
        <v>1366</v>
      </c>
      <c r="R509" s="1" t="s">
        <v>1367</v>
      </c>
    </row>
    <row r="510" spans="1:18" x14ac:dyDescent="0.45">
      <c r="A510" s="6">
        <f t="shared" si="9"/>
        <v>51702</v>
      </c>
      <c r="B510" s="6">
        <f>COUNTIF(D$1:D510,D510)</f>
        <v>2</v>
      </c>
      <c r="C510" s="1">
        <v>5170</v>
      </c>
      <c r="D510" s="1" t="s">
        <v>1077</v>
      </c>
      <c r="F510" s="1" t="s">
        <v>1078</v>
      </c>
      <c r="G510" s="1" t="s">
        <v>1079</v>
      </c>
      <c r="K510" s="1" t="s">
        <v>1335</v>
      </c>
      <c r="N510" s="1" t="s">
        <v>1350</v>
      </c>
      <c r="O510" s="1" t="s">
        <v>1344</v>
      </c>
      <c r="P510" s="1" t="s">
        <v>1364</v>
      </c>
      <c r="Q510" s="1" t="s">
        <v>1366</v>
      </c>
      <c r="R510" s="1" t="s">
        <v>1367</v>
      </c>
    </row>
    <row r="511" spans="1:18" x14ac:dyDescent="0.45">
      <c r="A511" s="6">
        <f t="shared" si="9"/>
        <v>122</v>
      </c>
      <c r="B511" s="6">
        <f>COUNTIF(D$1:D511,D511)</f>
        <v>2</v>
      </c>
      <c r="C511" s="1">
        <v>12</v>
      </c>
      <c r="D511" s="1" t="s">
        <v>1221</v>
      </c>
      <c r="F511" s="1" t="s">
        <v>1222</v>
      </c>
      <c r="G511" s="1" t="s">
        <v>1035</v>
      </c>
      <c r="I511" s="1">
        <v>3</v>
      </c>
      <c r="K511" s="1" t="s">
        <v>1336</v>
      </c>
      <c r="N511" s="1" t="s">
        <v>1350</v>
      </c>
      <c r="O511" s="1" t="s">
        <v>1344</v>
      </c>
      <c r="P511" s="1" t="s">
        <v>1364</v>
      </c>
      <c r="Q511" s="1" t="s">
        <v>1366</v>
      </c>
      <c r="R511" s="1" t="s">
        <v>1367</v>
      </c>
    </row>
    <row r="512" spans="1:18" x14ac:dyDescent="0.45">
      <c r="A512" s="6">
        <f t="shared" si="9"/>
        <v>65182</v>
      </c>
      <c r="B512" s="6">
        <f>COUNTIF(D$1:D512,D512)</f>
        <v>2</v>
      </c>
      <c r="C512" s="1">
        <v>6518</v>
      </c>
      <c r="D512" s="1" t="s">
        <v>1219</v>
      </c>
      <c r="F512" s="1" t="s">
        <v>1220</v>
      </c>
      <c r="G512" s="1" t="s">
        <v>752</v>
      </c>
      <c r="K512" s="1" t="s">
        <v>1337</v>
      </c>
      <c r="N512" s="1" t="s">
        <v>1350</v>
      </c>
      <c r="O512" s="1" t="s">
        <v>1344</v>
      </c>
      <c r="P512" s="1" t="s">
        <v>1364</v>
      </c>
      <c r="Q512" s="1" t="s">
        <v>1366</v>
      </c>
      <c r="R512" s="1" t="s">
        <v>1367</v>
      </c>
    </row>
    <row r="513" spans="1:18" x14ac:dyDescent="0.45">
      <c r="A513" s="6">
        <f t="shared" si="9"/>
        <v>59612</v>
      </c>
      <c r="B513" s="6">
        <f>COUNTIF(D$1:D513,D513)</f>
        <v>2</v>
      </c>
      <c r="C513" s="1">
        <v>5961</v>
      </c>
      <c r="D513" s="1" t="s">
        <v>213</v>
      </c>
      <c r="F513" s="1" t="s">
        <v>214</v>
      </c>
      <c r="G513" s="1" t="s">
        <v>208</v>
      </c>
      <c r="I513" s="1" t="s">
        <v>49</v>
      </c>
      <c r="K513" s="1" t="s">
        <v>1338</v>
      </c>
      <c r="N513" s="1" t="s">
        <v>1343</v>
      </c>
      <c r="O513" s="1" t="s">
        <v>1344</v>
      </c>
      <c r="P513" s="1" t="s">
        <v>1365</v>
      </c>
      <c r="Q513" s="1" t="s">
        <v>1366</v>
      </c>
      <c r="R513" s="1" t="s">
        <v>1367</v>
      </c>
    </row>
    <row r="514" spans="1:18" x14ac:dyDescent="0.45">
      <c r="A514" s="6">
        <f t="shared" si="9"/>
        <v>59622</v>
      </c>
      <c r="B514" s="6">
        <f>COUNTIF(D$1:D514,D514)</f>
        <v>2</v>
      </c>
      <c r="C514" s="1">
        <v>5962</v>
      </c>
      <c r="D514" s="1" t="s">
        <v>206</v>
      </c>
      <c r="F514" s="1" t="s">
        <v>207</v>
      </c>
      <c r="G514" s="1" t="s">
        <v>208</v>
      </c>
      <c r="I514" s="1" t="s">
        <v>49</v>
      </c>
      <c r="K514" s="1" t="s">
        <v>1339</v>
      </c>
      <c r="N514" s="1" t="s">
        <v>1343</v>
      </c>
      <c r="O514" s="1" t="s">
        <v>1344</v>
      </c>
      <c r="P514" s="1" t="s">
        <v>1365</v>
      </c>
      <c r="Q514" s="1" t="s">
        <v>1366</v>
      </c>
      <c r="R514" s="1" t="s">
        <v>1367</v>
      </c>
    </row>
    <row r="515" spans="1:18" x14ac:dyDescent="0.45">
      <c r="A515" s="6">
        <f t="shared" ref="A515:A575" si="10">IFERROR(C515*10+B515,"")</f>
        <v>7002</v>
      </c>
      <c r="B515" s="6">
        <f>COUNTIF(D$1:D515,D515)</f>
        <v>2</v>
      </c>
      <c r="C515" s="1">
        <v>700</v>
      </c>
      <c r="D515" s="1" t="s">
        <v>124</v>
      </c>
      <c r="F515" s="1" t="s">
        <v>125</v>
      </c>
      <c r="G515" s="1" t="s">
        <v>126</v>
      </c>
      <c r="I515" s="1" t="s">
        <v>122</v>
      </c>
      <c r="K515" s="1" t="s">
        <v>1369</v>
      </c>
      <c r="N515" s="1" t="s">
        <v>1603</v>
      </c>
      <c r="O515" s="1" t="s">
        <v>1341</v>
      </c>
      <c r="P515" s="1" t="s">
        <v>1604</v>
      </c>
      <c r="Q515" s="1" t="s">
        <v>1366</v>
      </c>
      <c r="R515" s="1" t="s">
        <v>1615</v>
      </c>
    </row>
    <row r="516" spans="1:18" x14ac:dyDescent="0.45">
      <c r="A516" s="6">
        <f t="shared" si="10"/>
        <v>2082</v>
      </c>
      <c r="B516" s="6">
        <f>COUNTIF(D$1:D516,D516)</f>
        <v>2</v>
      </c>
      <c r="C516" s="1">
        <v>208</v>
      </c>
      <c r="D516" s="1" t="s">
        <v>464</v>
      </c>
      <c r="F516" s="1" t="s">
        <v>465</v>
      </c>
      <c r="G516" s="1" t="s">
        <v>116</v>
      </c>
      <c r="I516" s="1" t="s">
        <v>122</v>
      </c>
      <c r="K516" s="1" t="s">
        <v>1370</v>
      </c>
      <c r="N516" s="1" t="s">
        <v>1605</v>
      </c>
      <c r="O516" s="1" t="s">
        <v>1344</v>
      </c>
      <c r="P516" s="1" t="s">
        <v>1604</v>
      </c>
      <c r="Q516" s="1" t="s">
        <v>1366</v>
      </c>
      <c r="R516" s="1" t="s">
        <v>1615</v>
      </c>
    </row>
    <row r="517" spans="1:18" x14ac:dyDescent="0.45">
      <c r="A517" s="6">
        <f t="shared" si="10"/>
        <v>2042</v>
      </c>
      <c r="B517" s="6">
        <f>COUNTIF(D$1:D517,D517)</f>
        <v>2</v>
      </c>
      <c r="C517" s="1">
        <v>204</v>
      </c>
      <c r="D517" s="1" t="s">
        <v>491</v>
      </c>
      <c r="F517" s="1" t="s">
        <v>492</v>
      </c>
      <c r="G517" s="1" t="s">
        <v>116</v>
      </c>
      <c r="I517" s="1" t="s">
        <v>122</v>
      </c>
      <c r="K517" s="1" t="s">
        <v>1371</v>
      </c>
      <c r="N517" s="1" t="s">
        <v>1605</v>
      </c>
      <c r="O517" s="1" t="s">
        <v>1344</v>
      </c>
      <c r="P517" s="1" t="s">
        <v>1604</v>
      </c>
      <c r="Q517" s="1" t="s">
        <v>1366</v>
      </c>
      <c r="R517" s="1" t="s">
        <v>1615</v>
      </c>
    </row>
    <row r="518" spans="1:18" x14ac:dyDescent="0.45">
      <c r="A518" s="6">
        <f t="shared" si="10"/>
        <v>20052</v>
      </c>
      <c r="B518" s="6">
        <f>COUNTIF(D$1:D518,D518)</f>
        <v>2</v>
      </c>
      <c r="C518" s="1">
        <v>2005</v>
      </c>
      <c r="D518" s="1" t="s">
        <v>1147</v>
      </c>
      <c r="F518" s="1" t="s">
        <v>1148</v>
      </c>
      <c r="G518" s="1" t="s">
        <v>730</v>
      </c>
      <c r="I518" s="1" t="s">
        <v>230</v>
      </c>
      <c r="K518" s="1" t="s">
        <v>1372</v>
      </c>
      <c r="N518" s="1" t="s">
        <v>1352</v>
      </c>
      <c r="O518" s="1" t="s">
        <v>1341</v>
      </c>
      <c r="P518" s="1" t="s">
        <v>1644</v>
      </c>
      <c r="Q518" s="1" t="s">
        <v>1366</v>
      </c>
      <c r="R518" s="1" t="s">
        <v>1615</v>
      </c>
    </row>
    <row r="519" spans="1:18" x14ac:dyDescent="0.45">
      <c r="A519" s="6">
        <f t="shared" si="10"/>
        <v>20002</v>
      </c>
      <c r="B519" s="6">
        <f>COUNTIF(D$1:D519,D519)</f>
        <v>2</v>
      </c>
      <c r="C519" s="1">
        <v>2000</v>
      </c>
      <c r="D519" s="1" t="s">
        <v>728</v>
      </c>
      <c r="F519" s="1" t="s">
        <v>729</v>
      </c>
      <c r="G519" s="1" t="s">
        <v>730</v>
      </c>
      <c r="I519" s="1" t="s">
        <v>44</v>
      </c>
      <c r="K519" s="1" t="s">
        <v>1373</v>
      </c>
      <c r="N519" s="1" t="s">
        <v>1352</v>
      </c>
      <c r="O519" s="1" t="s">
        <v>1341</v>
      </c>
      <c r="P519" s="1" t="s">
        <v>1644</v>
      </c>
      <c r="Q519" s="1" t="s">
        <v>1366</v>
      </c>
      <c r="R519" s="1" t="s">
        <v>1615</v>
      </c>
    </row>
    <row r="520" spans="1:18" x14ac:dyDescent="0.45">
      <c r="A520" s="6">
        <f t="shared" si="10"/>
        <v>13081</v>
      </c>
      <c r="B520" s="6">
        <f>COUNTIF(D$1:D520,D520)</f>
        <v>1</v>
      </c>
      <c r="C520" s="1">
        <v>1308</v>
      </c>
      <c r="D520" s="1" t="s">
        <v>1374</v>
      </c>
      <c r="F520" s="1" t="s">
        <v>1375</v>
      </c>
      <c r="G520" s="1" t="s">
        <v>240</v>
      </c>
      <c r="I520" s="1" t="s">
        <v>225</v>
      </c>
      <c r="K520" s="1" t="s">
        <v>1376</v>
      </c>
      <c r="N520" s="1" t="s">
        <v>1352</v>
      </c>
      <c r="O520" s="1" t="s">
        <v>1341</v>
      </c>
      <c r="P520" s="1" t="s">
        <v>1644</v>
      </c>
      <c r="Q520" s="1" t="s">
        <v>1366</v>
      </c>
      <c r="R520" s="1" t="s">
        <v>1615</v>
      </c>
    </row>
    <row r="521" spans="1:18" x14ac:dyDescent="0.45">
      <c r="A521" s="6">
        <f t="shared" si="10"/>
        <v>1622</v>
      </c>
      <c r="B521" s="6">
        <f>COUNTIF(D$1:D521,D521)</f>
        <v>2</v>
      </c>
      <c r="C521" s="1">
        <v>162</v>
      </c>
      <c r="D521" s="1" t="s">
        <v>721</v>
      </c>
      <c r="F521" s="1" t="s">
        <v>722</v>
      </c>
      <c r="G521" s="1" t="s">
        <v>32</v>
      </c>
      <c r="I521" s="1" t="s">
        <v>44</v>
      </c>
      <c r="K521" s="1" t="s">
        <v>1377</v>
      </c>
      <c r="N521" s="1" t="s">
        <v>1352</v>
      </c>
      <c r="O521" s="1" t="s">
        <v>1341</v>
      </c>
      <c r="P521" s="1" t="s">
        <v>1644</v>
      </c>
      <c r="Q521" s="1" t="s">
        <v>1366</v>
      </c>
      <c r="R521" s="1" t="s">
        <v>1615</v>
      </c>
    </row>
    <row r="522" spans="1:18" x14ac:dyDescent="0.45">
      <c r="A522" s="6">
        <f t="shared" si="10"/>
        <v>30152</v>
      </c>
      <c r="B522" s="6">
        <f>COUNTIF(D$1:D522,D522)</f>
        <v>2</v>
      </c>
      <c r="C522" s="1">
        <v>3015</v>
      </c>
      <c r="D522" s="1" t="s">
        <v>1150</v>
      </c>
      <c r="F522" s="1" t="s">
        <v>1151</v>
      </c>
      <c r="G522" s="1" t="s">
        <v>57</v>
      </c>
      <c r="I522" s="1" t="s">
        <v>72</v>
      </c>
      <c r="K522" s="1" t="s">
        <v>1380</v>
      </c>
      <c r="M522" s="1" t="s">
        <v>404</v>
      </c>
      <c r="N522" s="1" t="s">
        <v>1352</v>
      </c>
      <c r="O522" s="1" t="s">
        <v>1341</v>
      </c>
      <c r="P522" s="1" t="s">
        <v>1606</v>
      </c>
      <c r="Q522" s="1" t="s">
        <v>1366</v>
      </c>
      <c r="R522" s="1" t="s">
        <v>1615</v>
      </c>
    </row>
    <row r="523" spans="1:18" x14ac:dyDescent="0.45">
      <c r="A523" s="6">
        <f t="shared" si="10"/>
        <v>56791</v>
      </c>
      <c r="B523" s="6">
        <f>COUNTIF(D$1:D523,D523)</f>
        <v>1</v>
      </c>
      <c r="C523" s="1">
        <v>5679</v>
      </c>
      <c r="D523" s="1" t="s">
        <v>1381</v>
      </c>
      <c r="F523" s="1" t="s">
        <v>1382</v>
      </c>
      <c r="G523" s="1" t="s">
        <v>61</v>
      </c>
      <c r="I523" s="1" t="s">
        <v>49</v>
      </c>
      <c r="K523" s="1" t="s">
        <v>1383</v>
      </c>
      <c r="M523" s="1" t="s">
        <v>314</v>
      </c>
      <c r="N523" s="1" t="s">
        <v>1352</v>
      </c>
      <c r="O523" s="1" t="s">
        <v>1341</v>
      </c>
      <c r="P523" s="1" t="s">
        <v>1606</v>
      </c>
      <c r="Q523" s="1" t="s">
        <v>1366</v>
      </c>
      <c r="R523" s="1" t="s">
        <v>1615</v>
      </c>
    </row>
    <row r="524" spans="1:18" x14ac:dyDescent="0.45">
      <c r="A524" s="6">
        <f t="shared" si="10"/>
        <v>25092</v>
      </c>
      <c r="B524" s="6">
        <f>COUNTIF(D$1:D524,D524)</f>
        <v>2</v>
      </c>
      <c r="C524" s="1">
        <v>2509</v>
      </c>
      <c r="D524" s="1" t="s">
        <v>705</v>
      </c>
      <c r="F524" s="1" t="s">
        <v>706</v>
      </c>
      <c r="G524" s="1" t="s">
        <v>229</v>
      </c>
      <c r="I524" s="1" t="s">
        <v>225</v>
      </c>
      <c r="K524" s="1" t="s">
        <v>1384</v>
      </c>
      <c r="M524" s="1" t="s">
        <v>1181</v>
      </c>
      <c r="N524" s="1" t="s">
        <v>1352</v>
      </c>
      <c r="O524" s="1" t="s">
        <v>1341</v>
      </c>
      <c r="P524" s="1" t="s">
        <v>1606</v>
      </c>
      <c r="Q524" s="1" t="s">
        <v>1366</v>
      </c>
      <c r="R524" s="1" t="s">
        <v>1615</v>
      </c>
    </row>
    <row r="525" spans="1:18" x14ac:dyDescent="0.45">
      <c r="A525" s="6">
        <f t="shared" si="10"/>
        <v>1602</v>
      </c>
      <c r="B525" s="6">
        <f>COUNTIF(D$1:D525,D525)</f>
        <v>2</v>
      </c>
      <c r="C525" s="1">
        <v>160</v>
      </c>
      <c r="D525" s="1" t="s">
        <v>709</v>
      </c>
      <c r="F525" s="1" t="s">
        <v>710</v>
      </c>
      <c r="G525" s="1" t="s">
        <v>32</v>
      </c>
      <c r="I525" s="1" t="s">
        <v>225</v>
      </c>
      <c r="K525" s="1" t="s">
        <v>1385</v>
      </c>
      <c r="M525" s="1" t="s">
        <v>291</v>
      </c>
      <c r="N525" s="1" t="s">
        <v>1352</v>
      </c>
      <c r="O525" s="1" t="s">
        <v>1341</v>
      </c>
      <c r="P525" s="1" t="s">
        <v>1606</v>
      </c>
      <c r="Q525" s="1" t="s">
        <v>1366</v>
      </c>
      <c r="R525" s="1" t="s">
        <v>1615</v>
      </c>
    </row>
    <row r="526" spans="1:18" x14ac:dyDescent="0.45">
      <c r="A526" s="6">
        <f t="shared" si="10"/>
        <v>1592</v>
      </c>
      <c r="B526" s="6">
        <f>COUNTIF(D$1:D526,D526)</f>
        <v>2</v>
      </c>
      <c r="C526" s="1">
        <v>159</v>
      </c>
      <c r="D526" s="1" t="s">
        <v>1108</v>
      </c>
      <c r="F526" s="1" t="s">
        <v>1109</v>
      </c>
      <c r="G526" s="1" t="s">
        <v>32</v>
      </c>
      <c r="I526" s="1" t="s">
        <v>44</v>
      </c>
      <c r="K526" s="1" t="s">
        <v>1386</v>
      </c>
      <c r="M526" s="1" t="s">
        <v>314</v>
      </c>
      <c r="N526" s="1" t="s">
        <v>1352</v>
      </c>
      <c r="O526" s="1" t="s">
        <v>1341</v>
      </c>
      <c r="P526" s="1" t="s">
        <v>1606</v>
      </c>
      <c r="Q526" s="1" t="s">
        <v>1366</v>
      </c>
      <c r="R526" s="1" t="s">
        <v>1615</v>
      </c>
    </row>
    <row r="527" spans="1:18" x14ac:dyDescent="0.45">
      <c r="A527" s="6">
        <f t="shared" si="10"/>
        <v>25112</v>
      </c>
      <c r="B527" s="6">
        <f>COUNTIF(D$1:D527,D527)</f>
        <v>2</v>
      </c>
      <c r="C527" s="1">
        <v>2511</v>
      </c>
      <c r="D527" s="1" t="s">
        <v>642</v>
      </c>
      <c r="F527" s="1" t="s">
        <v>643</v>
      </c>
      <c r="G527" s="1" t="s">
        <v>229</v>
      </c>
      <c r="I527" s="1" t="s">
        <v>230</v>
      </c>
      <c r="K527" s="1" t="s">
        <v>1387</v>
      </c>
      <c r="M527" s="1" t="s">
        <v>380</v>
      </c>
      <c r="N527" s="1" t="s">
        <v>1352</v>
      </c>
      <c r="O527" s="1" t="s">
        <v>1341</v>
      </c>
      <c r="P527" s="1" t="s">
        <v>1606</v>
      </c>
      <c r="Q527" s="1" t="s">
        <v>1366</v>
      </c>
      <c r="R527" s="1" t="s">
        <v>1615</v>
      </c>
    </row>
    <row r="528" spans="1:18" x14ac:dyDescent="0.45">
      <c r="A528" s="6">
        <f t="shared" si="10"/>
        <v>10142</v>
      </c>
      <c r="B528" s="6">
        <f>COUNTIF(D$1:D528,D528)</f>
        <v>2</v>
      </c>
      <c r="C528" s="1">
        <v>1014</v>
      </c>
      <c r="D528" s="1" t="s">
        <v>700</v>
      </c>
      <c r="F528" s="1" t="s">
        <v>701</v>
      </c>
      <c r="G528" s="1" t="s">
        <v>268</v>
      </c>
      <c r="I528" s="1" t="s">
        <v>225</v>
      </c>
      <c r="K528" s="1" t="s">
        <v>1388</v>
      </c>
      <c r="M528" s="1" t="s">
        <v>380</v>
      </c>
      <c r="N528" s="1" t="s">
        <v>1352</v>
      </c>
      <c r="O528" s="1" t="s">
        <v>1341</v>
      </c>
      <c r="P528" s="1" t="s">
        <v>1606</v>
      </c>
      <c r="Q528" s="1" t="s">
        <v>1366</v>
      </c>
      <c r="R528" s="1" t="s">
        <v>1615</v>
      </c>
    </row>
    <row r="529" spans="1:18" x14ac:dyDescent="0.45">
      <c r="A529" s="6">
        <f t="shared" si="10"/>
        <v>21032</v>
      </c>
      <c r="B529" s="6">
        <f>COUNTIF(D$1:D529,D529)</f>
        <v>2</v>
      </c>
      <c r="C529" s="1">
        <v>2103</v>
      </c>
      <c r="D529" s="1" t="s">
        <v>668</v>
      </c>
      <c r="F529" s="1" t="s">
        <v>669</v>
      </c>
      <c r="G529" s="1" t="s">
        <v>244</v>
      </c>
      <c r="I529" s="1" t="s">
        <v>230</v>
      </c>
      <c r="K529" s="1" t="s">
        <v>1388</v>
      </c>
      <c r="M529" s="1" t="s">
        <v>314</v>
      </c>
      <c r="N529" s="1" t="s">
        <v>1352</v>
      </c>
      <c r="O529" s="1" t="s">
        <v>1341</v>
      </c>
      <c r="P529" s="1" t="s">
        <v>1606</v>
      </c>
      <c r="Q529" s="1" t="s">
        <v>1366</v>
      </c>
      <c r="R529" s="1" t="s">
        <v>1615</v>
      </c>
    </row>
    <row r="530" spans="1:18" x14ac:dyDescent="0.45">
      <c r="A530" s="6">
        <f t="shared" si="10"/>
        <v>56761</v>
      </c>
      <c r="B530" s="6">
        <f>COUNTIF(D$1:D530,D530)</f>
        <v>1</v>
      </c>
      <c r="C530" s="1">
        <v>5676</v>
      </c>
      <c r="D530" s="1" t="s">
        <v>1389</v>
      </c>
      <c r="F530" s="1" t="s">
        <v>1390</v>
      </c>
      <c r="G530" s="1" t="s">
        <v>61</v>
      </c>
      <c r="I530" s="1" t="s">
        <v>72</v>
      </c>
      <c r="K530" s="1" t="s">
        <v>1391</v>
      </c>
      <c r="M530" s="1" t="s">
        <v>540</v>
      </c>
      <c r="N530" s="1" t="s">
        <v>1352</v>
      </c>
      <c r="O530" s="1" t="s">
        <v>1341</v>
      </c>
      <c r="P530" s="1" t="s">
        <v>1606</v>
      </c>
      <c r="Q530" s="1" t="s">
        <v>1366</v>
      </c>
      <c r="R530" s="1" t="s">
        <v>1615</v>
      </c>
    </row>
    <row r="531" spans="1:18" x14ac:dyDescent="0.45">
      <c r="A531" s="6">
        <f t="shared" si="10"/>
        <v>20042</v>
      </c>
      <c r="B531" s="6">
        <f>COUNTIF(D$1:D531,D531)</f>
        <v>2</v>
      </c>
      <c r="C531" s="1">
        <v>2004</v>
      </c>
      <c r="D531" s="1" t="s">
        <v>1142</v>
      </c>
      <c r="F531" s="1" t="s">
        <v>1143</v>
      </c>
      <c r="G531" s="1" t="s">
        <v>730</v>
      </c>
      <c r="I531" s="1" t="s">
        <v>230</v>
      </c>
      <c r="K531" s="1" t="s">
        <v>1392</v>
      </c>
      <c r="M531" s="1" t="s">
        <v>540</v>
      </c>
      <c r="N531" s="1" t="s">
        <v>1352</v>
      </c>
      <c r="O531" s="1" t="s">
        <v>1341</v>
      </c>
      <c r="P531" s="1" t="s">
        <v>1606</v>
      </c>
      <c r="Q531" s="1" t="s">
        <v>1366</v>
      </c>
      <c r="R531" s="1" t="s">
        <v>1615</v>
      </c>
    </row>
    <row r="532" spans="1:18" x14ac:dyDescent="0.45">
      <c r="A532" s="6">
        <f t="shared" si="10"/>
        <v>10252</v>
      </c>
      <c r="B532" s="6">
        <f>COUNTIF(D$1:D532,D532)</f>
        <v>2</v>
      </c>
      <c r="C532" s="1">
        <v>1025</v>
      </c>
      <c r="D532" s="1" t="s">
        <v>622</v>
      </c>
      <c r="F532" s="1" t="s">
        <v>623</v>
      </c>
      <c r="G532" s="1" t="s">
        <v>268</v>
      </c>
      <c r="I532" s="1" t="s">
        <v>230</v>
      </c>
      <c r="K532" s="1" t="s">
        <v>1392</v>
      </c>
      <c r="M532" s="1" t="s">
        <v>1393</v>
      </c>
      <c r="N532" s="1" t="s">
        <v>1352</v>
      </c>
      <c r="O532" s="1" t="s">
        <v>1341</v>
      </c>
      <c r="P532" s="1" t="s">
        <v>1606</v>
      </c>
      <c r="Q532" s="1" t="s">
        <v>1366</v>
      </c>
      <c r="R532" s="1" t="s">
        <v>1615</v>
      </c>
    </row>
    <row r="533" spans="1:18" x14ac:dyDescent="0.45">
      <c r="A533" s="6">
        <f t="shared" si="10"/>
        <v>33131</v>
      </c>
      <c r="B533" s="6">
        <f>COUNTIF(D$1:D533,D533)</f>
        <v>1</v>
      </c>
      <c r="C533" s="1">
        <v>3313</v>
      </c>
      <c r="D533" s="1" t="s">
        <v>1394</v>
      </c>
      <c r="F533" s="1" t="s">
        <v>1395</v>
      </c>
      <c r="G533" s="1" t="s">
        <v>764</v>
      </c>
      <c r="I533" s="1" t="s">
        <v>49</v>
      </c>
      <c r="K533" s="1" t="s">
        <v>1396</v>
      </c>
      <c r="M533" s="1" t="s">
        <v>444</v>
      </c>
      <c r="N533" s="1" t="s">
        <v>1352</v>
      </c>
      <c r="O533" s="1" t="s">
        <v>1341</v>
      </c>
      <c r="P533" s="1" t="s">
        <v>1606</v>
      </c>
      <c r="Q533" s="1" t="s">
        <v>1366</v>
      </c>
      <c r="R533" s="1" t="s">
        <v>1615</v>
      </c>
    </row>
    <row r="534" spans="1:18" x14ac:dyDescent="0.45">
      <c r="A534" s="6">
        <f t="shared" si="10"/>
        <v>13092</v>
      </c>
      <c r="B534" s="6">
        <f>COUNTIF(D$1:D534,D534)</f>
        <v>2</v>
      </c>
      <c r="C534" s="1">
        <v>1309</v>
      </c>
      <c r="D534" s="1" t="s">
        <v>1115</v>
      </c>
      <c r="F534" s="1" t="s">
        <v>1116</v>
      </c>
      <c r="G534" s="1" t="s">
        <v>240</v>
      </c>
      <c r="I534" s="1" t="s">
        <v>225</v>
      </c>
      <c r="K534" s="1" t="s">
        <v>1396</v>
      </c>
      <c r="M534" s="1" t="s">
        <v>404</v>
      </c>
      <c r="N534" s="1" t="s">
        <v>1352</v>
      </c>
      <c r="O534" s="1" t="s">
        <v>1341</v>
      </c>
      <c r="P534" s="1" t="s">
        <v>1606</v>
      </c>
      <c r="Q534" s="1" t="s">
        <v>1366</v>
      </c>
      <c r="R534" s="1" t="s">
        <v>1615</v>
      </c>
    </row>
    <row r="535" spans="1:18" x14ac:dyDescent="0.45">
      <c r="A535" s="6">
        <f t="shared" si="10"/>
        <v>10602</v>
      </c>
      <c r="B535" s="6">
        <f>COUNTIF(D$1:D535,D535)</f>
        <v>2</v>
      </c>
      <c r="C535" s="1">
        <v>1060</v>
      </c>
      <c r="D535" s="1" t="s">
        <v>652</v>
      </c>
      <c r="F535" s="1" t="s">
        <v>653</v>
      </c>
      <c r="G535" s="1" t="s">
        <v>43</v>
      </c>
      <c r="I535" s="1" t="s">
        <v>230</v>
      </c>
      <c r="K535" s="1" t="s">
        <v>1397</v>
      </c>
      <c r="M535" s="1" t="s">
        <v>291</v>
      </c>
      <c r="N535" s="1" t="s">
        <v>1352</v>
      </c>
      <c r="O535" s="1" t="s">
        <v>1341</v>
      </c>
      <c r="P535" s="1" t="s">
        <v>1606</v>
      </c>
      <c r="Q535" s="1" t="s">
        <v>1366</v>
      </c>
      <c r="R535" s="1" t="s">
        <v>1615</v>
      </c>
    </row>
    <row r="536" spans="1:18" x14ac:dyDescent="0.45">
      <c r="A536" s="6">
        <f t="shared" si="10"/>
        <v>26202</v>
      </c>
      <c r="B536" s="6">
        <f>COUNTIF(D$1:D536,D536)</f>
        <v>2</v>
      </c>
      <c r="C536" s="1">
        <v>2620</v>
      </c>
      <c r="D536" s="1" t="s">
        <v>718</v>
      </c>
      <c r="F536" s="1" t="s">
        <v>719</v>
      </c>
      <c r="G536" s="1" t="s">
        <v>685</v>
      </c>
      <c r="I536" s="1" t="s">
        <v>44</v>
      </c>
      <c r="K536" s="1" t="s">
        <v>1398</v>
      </c>
      <c r="M536" s="1" t="s">
        <v>314</v>
      </c>
      <c r="N536" s="1" t="s">
        <v>1352</v>
      </c>
      <c r="O536" s="1" t="s">
        <v>1341</v>
      </c>
      <c r="P536" s="1" t="s">
        <v>1606</v>
      </c>
      <c r="Q536" s="1" t="s">
        <v>1366</v>
      </c>
      <c r="R536" s="1" t="s">
        <v>1615</v>
      </c>
    </row>
    <row r="537" spans="1:18" x14ac:dyDescent="0.45">
      <c r="A537" s="6">
        <f t="shared" si="10"/>
        <v>11662</v>
      </c>
      <c r="B537" s="6">
        <f>COUNTIF(D$1:D537,D537)</f>
        <v>2</v>
      </c>
      <c r="C537" s="1">
        <v>1166</v>
      </c>
      <c r="D537" s="1" t="s">
        <v>649</v>
      </c>
      <c r="F537" s="1" t="s">
        <v>650</v>
      </c>
      <c r="G537" s="1" t="s">
        <v>628</v>
      </c>
      <c r="I537" s="1" t="s">
        <v>230</v>
      </c>
      <c r="K537" s="1" t="s">
        <v>1399</v>
      </c>
      <c r="M537" s="1" t="s">
        <v>1400</v>
      </c>
      <c r="N537" s="1" t="s">
        <v>1352</v>
      </c>
      <c r="O537" s="1" t="s">
        <v>1341</v>
      </c>
      <c r="P537" s="1" t="s">
        <v>1606</v>
      </c>
      <c r="Q537" s="1" t="s">
        <v>1366</v>
      </c>
      <c r="R537" s="1" t="s">
        <v>1615</v>
      </c>
    </row>
    <row r="538" spans="1:18" x14ac:dyDescent="0.45">
      <c r="A538" s="6">
        <f t="shared" si="10"/>
        <v>11602</v>
      </c>
      <c r="B538" s="6">
        <f>COUNTIF(D$1:D538,D538)</f>
        <v>2</v>
      </c>
      <c r="C538" s="1">
        <v>1160</v>
      </c>
      <c r="D538" s="1" t="s">
        <v>626</v>
      </c>
      <c r="F538" s="1" t="s">
        <v>627</v>
      </c>
      <c r="G538" s="1" t="s">
        <v>628</v>
      </c>
      <c r="I538" s="1" t="s">
        <v>230</v>
      </c>
      <c r="K538" s="1" t="s">
        <v>1401</v>
      </c>
      <c r="M538" s="1" t="s">
        <v>1400</v>
      </c>
      <c r="N538" s="1" t="s">
        <v>1352</v>
      </c>
      <c r="O538" s="1" t="s">
        <v>1341</v>
      </c>
      <c r="P538" s="1" t="s">
        <v>1606</v>
      </c>
      <c r="Q538" s="1" t="s">
        <v>1366</v>
      </c>
      <c r="R538" s="1" t="s">
        <v>1615</v>
      </c>
    </row>
    <row r="539" spans="1:18" x14ac:dyDescent="0.45">
      <c r="A539" s="6">
        <f t="shared" si="10"/>
        <v>12582</v>
      </c>
      <c r="B539" s="6">
        <f>COUNTIF(D$1:D539,D539)</f>
        <v>2</v>
      </c>
      <c r="C539" s="1">
        <v>1258</v>
      </c>
      <c r="D539" s="1" t="s">
        <v>635</v>
      </c>
      <c r="F539" s="1" t="s">
        <v>636</v>
      </c>
      <c r="G539" s="1" t="s">
        <v>248</v>
      </c>
      <c r="I539" s="1" t="s">
        <v>230</v>
      </c>
      <c r="K539" s="1" t="s">
        <v>1402</v>
      </c>
      <c r="M539" s="1" t="s">
        <v>1403</v>
      </c>
      <c r="N539" s="1" t="s">
        <v>1352</v>
      </c>
      <c r="O539" s="1" t="s">
        <v>1341</v>
      </c>
      <c r="P539" s="1" t="s">
        <v>1606</v>
      </c>
      <c r="Q539" s="1" t="s">
        <v>1366</v>
      </c>
      <c r="R539" s="1" t="s">
        <v>1615</v>
      </c>
    </row>
    <row r="540" spans="1:18" x14ac:dyDescent="0.45">
      <c r="A540" s="6">
        <f t="shared" si="10"/>
        <v>1612</v>
      </c>
      <c r="B540" s="6">
        <f>COUNTIF(D$1:D540,D540)</f>
        <v>2</v>
      </c>
      <c r="C540" s="1">
        <v>161</v>
      </c>
      <c r="D540" s="1" t="s">
        <v>662</v>
      </c>
      <c r="F540" s="1" t="s">
        <v>663</v>
      </c>
      <c r="G540" s="1" t="s">
        <v>32</v>
      </c>
      <c r="I540" s="1" t="s">
        <v>230</v>
      </c>
      <c r="K540" s="1" t="s">
        <v>1404</v>
      </c>
      <c r="M540" s="1" t="s">
        <v>1393</v>
      </c>
      <c r="N540" s="1" t="s">
        <v>1352</v>
      </c>
      <c r="O540" s="1" t="s">
        <v>1341</v>
      </c>
      <c r="P540" s="1" t="s">
        <v>1606</v>
      </c>
      <c r="Q540" s="1" t="s">
        <v>1366</v>
      </c>
      <c r="R540" s="1" t="s">
        <v>1615</v>
      </c>
    </row>
    <row r="541" spans="1:18" x14ac:dyDescent="0.45">
      <c r="A541" s="6">
        <f t="shared" si="10"/>
        <v>21521</v>
      </c>
      <c r="B541" s="6">
        <f>COUNTIF(D$1:D541,D541)</f>
        <v>1</v>
      </c>
      <c r="C541" s="1">
        <v>2152</v>
      </c>
      <c r="D541" s="1" t="s">
        <v>1405</v>
      </c>
      <c r="F541" s="1" t="s">
        <v>1406</v>
      </c>
      <c r="G541" s="1" t="s">
        <v>640</v>
      </c>
      <c r="I541" s="1" t="s">
        <v>44</v>
      </c>
      <c r="K541" s="1" t="s">
        <v>1407</v>
      </c>
      <c r="N541" s="1" t="s">
        <v>1350</v>
      </c>
      <c r="O541" s="1" t="s">
        <v>1344</v>
      </c>
      <c r="P541" s="1" t="s">
        <v>1645</v>
      </c>
      <c r="Q541" s="1" t="s">
        <v>1366</v>
      </c>
      <c r="R541" s="1" t="s">
        <v>1615</v>
      </c>
    </row>
    <row r="542" spans="1:18" x14ac:dyDescent="0.45">
      <c r="A542" s="6">
        <f t="shared" si="10"/>
        <v>25071</v>
      </c>
      <c r="B542" s="6">
        <f>COUNTIF(D$1:D542,D542)</f>
        <v>1</v>
      </c>
      <c r="C542" s="1">
        <v>2507</v>
      </c>
      <c r="D542" s="1" t="s">
        <v>1408</v>
      </c>
      <c r="F542" s="1" t="s">
        <v>1409</v>
      </c>
      <c r="G542" s="1" t="s">
        <v>229</v>
      </c>
      <c r="I542" s="1" t="s">
        <v>225</v>
      </c>
      <c r="K542" s="1" t="s">
        <v>1410</v>
      </c>
      <c r="N542" s="1" t="s">
        <v>1350</v>
      </c>
      <c r="O542" s="1" t="s">
        <v>1344</v>
      </c>
      <c r="P542" s="1" t="s">
        <v>1645</v>
      </c>
      <c r="Q542" s="1" t="s">
        <v>1366</v>
      </c>
      <c r="R542" s="1" t="s">
        <v>1615</v>
      </c>
    </row>
    <row r="543" spans="1:18" x14ac:dyDescent="0.45">
      <c r="A543" s="6">
        <f t="shared" si="10"/>
        <v>27062</v>
      </c>
      <c r="B543" s="6">
        <f>COUNTIF(D$1:D543,D543)</f>
        <v>2</v>
      </c>
      <c r="C543" s="1">
        <v>2706</v>
      </c>
      <c r="D543" s="1" t="s">
        <v>1229</v>
      </c>
      <c r="F543" s="1" t="s">
        <v>1230</v>
      </c>
      <c r="G543" s="1" t="s">
        <v>848</v>
      </c>
      <c r="I543" s="1" t="s">
        <v>225</v>
      </c>
      <c r="K543" s="1" t="s">
        <v>1411</v>
      </c>
      <c r="N543" s="1" t="s">
        <v>1350</v>
      </c>
      <c r="O543" s="1" t="s">
        <v>1344</v>
      </c>
      <c r="P543" s="1" t="s">
        <v>1645</v>
      </c>
      <c r="Q543" s="1" t="s">
        <v>1366</v>
      </c>
      <c r="R543" s="1" t="s">
        <v>1615</v>
      </c>
    </row>
    <row r="544" spans="1:18" x14ac:dyDescent="0.45">
      <c r="A544" s="6">
        <f t="shared" si="10"/>
        <v>11161</v>
      </c>
      <c r="B544" s="6">
        <f>COUNTIF(D$1:D544,D544)</f>
        <v>1</v>
      </c>
      <c r="C544" s="1">
        <v>1116</v>
      </c>
      <c r="D544" s="1" t="s">
        <v>1412</v>
      </c>
      <c r="F544" s="1" t="s">
        <v>1413</v>
      </c>
      <c r="G544" s="1" t="s">
        <v>1414</v>
      </c>
      <c r="I544" s="1" t="s">
        <v>225</v>
      </c>
      <c r="K544" s="1" t="s">
        <v>1415</v>
      </c>
      <c r="N544" s="1" t="s">
        <v>1350</v>
      </c>
      <c r="O544" s="1" t="s">
        <v>1344</v>
      </c>
      <c r="P544" s="1" t="s">
        <v>1645</v>
      </c>
      <c r="Q544" s="1" t="s">
        <v>1366</v>
      </c>
      <c r="R544" s="1" t="s">
        <v>1615</v>
      </c>
    </row>
    <row r="545" spans="1:18" x14ac:dyDescent="0.45">
      <c r="A545" s="6">
        <f t="shared" si="10"/>
        <v>10232</v>
      </c>
      <c r="B545" s="6">
        <f>COUNTIF(D$1:D545,D545)</f>
        <v>2</v>
      </c>
      <c r="C545" s="1">
        <v>1023</v>
      </c>
      <c r="D545" s="1" t="s">
        <v>632</v>
      </c>
      <c r="F545" s="1" t="s">
        <v>633</v>
      </c>
      <c r="G545" s="1" t="s">
        <v>268</v>
      </c>
      <c r="I545" s="1" t="s">
        <v>230</v>
      </c>
      <c r="K545" s="1" t="s">
        <v>1416</v>
      </c>
      <c r="N545" s="1" t="s">
        <v>1354</v>
      </c>
      <c r="O545" s="1" t="s">
        <v>1341</v>
      </c>
      <c r="P545" s="1" t="s">
        <v>1604</v>
      </c>
      <c r="Q545" s="1" t="s">
        <v>1366</v>
      </c>
      <c r="R545" s="1" t="s">
        <v>1615</v>
      </c>
    </row>
    <row r="546" spans="1:18" x14ac:dyDescent="0.45">
      <c r="A546" s="6">
        <f t="shared" si="10"/>
        <v>23712</v>
      </c>
      <c r="B546" s="6">
        <f>COUNTIF(D$1:D546,D546)</f>
        <v>2</v>
      </c>
      <c r="C546" s="1">
        <v>2371</v>
      </c>
      <c r="D546" s="1" t="s">
        <v>703</v>
      </c>
      <c r="F546" s="1" t="s">
        <v>704</v>
      </c>
      <c r="G546" s="1" t="s">
        <v>252</v>
      </c>
      <c r="I546" s="1" t="s">
        <v>225</v>
      </c>
      <c r="K546" s="1" t="s">
        <v>1417</v>
      </c>
      <c r="N546" s="1" t="s">
        <v>1354</v>
      </c>
      <c r="O546" s="1" t="s">
        <v>1341</v>
      </c>
      <c r="P546" s="1" t="s">
        <v>1604</v>
      </c>
      <c r="Q546" s="1" t="s">
        <v>1366</v>
      </c>
      <c r="R546" s="1" t="s">
        <v>1615</v>
      </c>
    </row>
    <row r="547" spans="1:18" x14ac:dyDescent="0.45">
      <c r="A547" s="6">
        <f t="shared" si="10"/>
        <v>10152</v>
      </c>
      <c r="B547" s="6">
        <f>COUNTIF(D$1:D547,D547)</f>
        <v>2</v>
      </c>
      <c r="C547" s="1">
        <v>1015</v>
      </c>
      <c r="D547" s="1" t="s">
        <v>680</v>
      </c>
      <c r="F547" s="1" t="s">
        <v>681</v>
      </c>
      <c r="G547" s="1" t="s">
        <v>268</v>
      </c>
      <c r="I547" s="1" t="s">
        <v>225</v>
      </c>
      <c r="K547" s="1" t="s">
        <v>1418</v>
      </c>
      <c r="N547" s="1" t="s">
        <v>1354</v>
      </c>
      <c r="O547" s="1" t="s">
        <v>1341</v>
      </c>
      <c r="P547" s="1" t="s">
        <v>1604</v>
      </c>
      <c r="Q547" s="1" t="s">
        <v>1366</v>
      </c>
      <c r="R547" s="1" t="s">
        <v>1615</v>
      </c>
    </row>
    <row r="548" spans="1:18" x14ac:dyDescent="0.45">
      <c r="A548" s="6">
        <f t="shared" si="10"/>
        <v>10222</v>
      </c>
      <c r="B548" s="6">
        <f>COUNTIF(D$1:D548,D548)</f>
        <v>2</v>
      </c>
      <c r="C548" s="1">
        <v>1022</v>
      </c>
      <c r="D548" s="1" t="s">
        <v>660</v>
      </c>
      <c r="F548" s="1" t="s">
        <v>661</v>
      </c>
      <c r="G548" s="1" t="s">
        <v>268</v>
      </c>
      <c r="I548" s="1" t="s">
        <v>230</v>
      </c>
      <c r="K548" s="1" t="s">
        <v>1419</v>
      </c>
      <c r="N548" s="1" t="s">
        <v>1354</v>
      </c>
      <c r="O548" s="1" t="s">
        <v>1341</v>
      </c>
      <c r="P548" s="1" t="s">
        <v>1604</v>
      </c>
      <c r="Q548" s="1" t="s">
        <v>1366</v>
      </c>
      <c r="R548" s="1" t="s">
        <v>1615</v>
      </c>
    </row>
    <row r="549" spans="1:18" x14ac:dyDescent="0.45">
      <c r="A549" s="6">
        <f t="shared" si="10"/>
        <v>59381</v>
      </c>
      <c r="B549" s="6">
        <f>COUNTIF(D$1:D549,D549)</f>
        <v>1</v>
      </c>
      <c r="C549" s="1">
        <v>5938</v>
      </c>
      <c r="D549" s="1" t="s">
        <v>1420</v>
      </c>
      <c r="F549" s="1" t="s">
        <v>1421</v>
      </c>
      <c r="G549" s="1" t="s">
        <v>221</v>
      </c>
      <c r="I549" s="1" t="s">
        <v>49</v>
      </c>
      <c r="K549" s="1" t="s">
        <v>1422</v>
      </c>
      <c r="N549" s="1" t="s">
        <v>1340</v>
      </c>
      <c r="O549" s="1" t="s">
        <v>1341</v>
      </c>
      <c r="P549" s="1" t="s">
        <v>1607</v>
      </c>
      <c r="Q549" s="1" t="s">
        <v>1366</v>
      </c>
      <c r="R549" s="1" t="s">
        <v>1615</v>
      </c>
    </row>
    <row r="550" spans="1:18" x14ac:dyDescent="0.45">
      <c r="A550" s="6">
        <f t="shared" si="10"/>
        <v>55041</v>
      </c>
      <c r="B550" s="6">
        <f>COUNTIF(D$1:D550,D550)</f>
        <v>1</v>
      </c>
      <c r="C550" s="1">
        <v>5504</v>
      </c>
      <c r="D550" s="1" t="s">
        <v>1423</v>
      </c>
      <c r="F550" s="1" t="s">
        <v>1424</v>
      </c>
      <c r="G550" s="1" t="s">
        <v>928</v>
      </c>
      <c r="I550" s="1" t="s">
        <v>49</v>
      </c>
      <c r="K550" s="1" t="s">
        <v>1425</v>
      </c>
      <c r="N550" s="1" t="s">
        <v>1340</v>
      </c>
      <c r="O550" s="1" t="s">
        <v>1341</v>
      </c>
      <c r="P550" s="1" t="s">
        <v>1607</v>
      </c>
      <c r="Q550" s="1" t="s">
        <v>1366</v>
      </c>
      <c r="R550" s="1" t="s">
        <v>1615</v>
      </c>
    </row>
    <row r="551" spans="1:18" x14ac:dyDescent="0.45">
      <c r="A551" s="6">
        <f t="shared" si="10"/>
        <v>30092</v>
      </c>
      <c r="B551" s="6">
        <f>COUNTIF(D$1:D551,D551)</f>
        <v>2</v>
      </c>
      <c r="C551" s="1">
        <v>3009</v>
      </c>
      <c r="D551" s="1" t="s">
        <v>1281</v>
      </c>
      <c r="F551" s="1" t="s">
        <v>1282</v>
      </c>
      <c r="G551" s="1" t="s">
        <v>57</v>
      </c>
      <c r="I551" s="1" t="s">
        <v>72</v>
      </c>
      <c r="K551" s="1" t="s">
        <v>1426</v>
      </c>
      <c r="N551" s="1" t="s">
        <v>1340</v>
      </c>
      <c r="O551" s="1" t="s">
        <v>1341</v>
      </c>
      <c r="P551" s="1" t="s">
        <v>1607</v>
      </c>
      <c r="Q551" s="1" t="s">
        <v>1366</v>
      </c>
      <c r="R551" s="1" t="s">
        <v>1615</v>
      </c>
    </row>
    <row r="552" spans="1:18" x14ac:dyDescent="0.45">
      <c r="A552" s="6">
        <f t="shared" si="10"/>
        <v>31001</v>
      </c>
      <c r="B552" s="6">
        <f>COUNTIF(D$1:D552,D552)</f>
        <v>1</v>
      </c>
      <c r="C552" s="1">
        <v>3100</v>
      </c>
      <c r="D552" s="1" t="s">
        <v>1427</v>
      </c>
      <c r="F552" s="1" t="s">
        <v>1428</v>
      </c>
      <c r="G552" s="1" t="s">
        <v>65</v>
      </c>
      <c r="I552" s="1" t="s">
        <v>1017</v>
      </c>
      <c r="K552" s="1" t="s">
        <v>1429</v>
      </c>
      <c r="N552" s="1" t="s">
        <v>1343</v>
      </c>
      <c r="O552" s="1" t="s">
        <v>1344</v>
      </c>
      <c r="P552" s="1" t="s">
        <v>1608</v>
      </c>
      <c r="Q552" s="1" t="s">
        <v>1366</v>
      </c>
      <c r="R552" s="1" t="s">
        <v>1615</v>
      </c>
    </row>
    <row r="553" spans="1:18" x14ac:dyDescent="0.45">
      <c r="A553" s="6">
        <f t="shared" si="10"/>
        <v>30161</v>
      </c>
      <c r="B553" s="6">
        <f>COUNTIF(D$1:D553,D553)</f>
        <v>1</v>
      </c>
      <c r="C553" s="1">
        <v>3016</v>
      </c>
      <c r="D553" s="1" t="s">
        <v>1430</v>
      </c>
      <c r="F553" s="1" t="s">
        <v>1431</v>
      </c>
      <c r="G553" s="1" t="s">
        <v>57</v>
      </c>
      <c r="I553" s="1" t="s">
        <v>72</v>
      </c>
      <c r="K553" s="1" t="s">
        <v>1432</v>
      </c>
      <c r="N553" s="1" t="s">
        <v>1343</v>
      </c>
      <c r="O553" s="1" t="s">
        <v>1344</v>
      </c>
      <c r="P553" s="1" t="s">
        <v>1608</v>
      </c>
      <c r="Q553" s="1" t="s">
        <v>1366</v>
      </c>
      <c r="R553" s="1" t="s">
        <v>1615</v>
      </c>
    </row>
    <row r="554" spans="1:18" x14ac:dyDescent="0.45">
      <c r="A554" s="6">
        <f t="shared" si="10"/>
        <v>30671</v>
      </c>
      <c r="B554" s="6">
        <f>COUNTIF(D$1:D554,D554)</f>
        <v>1</v>
      </c>
      <c r="C554" s="1">
        <v>3067</v>
      </c>
      <c r="D554" s="1" t="s">
        <v>914</v>
      </c>
      <c r="F554" s="1" t="s">
        <v>915</v>
      </c>
      <c r="G554" s="1" t="s">
        <v>53</v>
      </c>
      <c r="I554" s="1" t="s">
        <v>49</v>
      </c>
      <c r="K554" s="1" t="s">
        <v>1433</v>
      </c>
      <c r="N554" s="1" t="s">
        <v>1343</v>
      </c>
      <c r="O554" s="1" t="s">
        <v>1344</v>
      </c>
      <c r="P554" s="1" t="s">
        <v>1608</v>
      </c>
      <c r="Q554" s="1" t="s">
        <v>1366</v>
      </c>
      <c r="R554" s="1" t="s">
        <v>1615</v>
      </c>
    </row>
    <row r="555" spans="1:18" x14ac:dyDescent="0.45">
      <c r="A555" s="6">
        <f t="shared" si="10"/>
        <v>67111</v>
      </c>
      <c r="B555" s="6">
        <f>COUNTIF(D$1:D555,D555)</f>
        <v>1</v>
      </c>
      <c r="C555" s="1">
        <v>6711</v>
      </c>
      <c r="D555" s="1" t="s">
        <v>1434</v>
      </c>
      <c r="F555" s="1" t="s">
        <v>1435</v>
      </c>
      <c r="G555" s="1" t="s">
        <v>48</v>
      </c>
      <c r="I555" s="1" t="s">
        <v>72</v>
      </c>
      <c r="K555" s="1" t="s">
        <v>1436</v>
      </c>
      <c r="N555" s="1" t="s">
        <v>1343</v>
      </c>
      <c r="O555" s="1" t="s">
        <v>1344</v>
      </c>
      <c r="P555" s="1" t="s">
        <v>1608</v>
      </c>
      <c r="Q555" s="1" t="s">
        <v>1366</v>
      </c>
      <c r="R555" s="1" t="s">
        <v>1615</v>
      </c>
    </row>
    <row r="556" spans="1:18" x14ac:dyDescent="0.45">
      <c r="A556" s="6">
        <f t="shared" si="10"/>
        <v>33081</v>
      </c>
      <c r="B556" s="6">
        <f>COUNTIF(D$1:D556,D556)</f>
        <v>1</v>
      </c>
      <c r="C556" s="1">
        <v>3308</v>
      </c>
      <c r="D556" s="1" t="s">
        <v>1437</v>
      </c>
      <c r="F556" s="1" t="s">
        <v>1438</v>
      </c>
      <c r="G556" s="1" t="s">
        <v>764</v>
      </c>
      <c r="I556" s="1" t="s">
        <v>72</v>
      </c>
      <c r="K556" s="1" t="s">
        <v>1439</v>
      </c>
      <c r="N556" s="1" t="s">
        <v>1343</v>
      </c>
      <c r="O556" s="1" t="s">
        <v>1344</v>
      </c>
      <c r="P556" s="1" t="s">
        <v>1608</v>
      </c>
      <c r="Q556" s="1" t="s">
        <v>1366</v>
      </c>
      <c r="R556" s="1" t="s">
        <v>1615</v>
      </c>
    </row>
    <row r="557" spans="1:18" x14ac:dyDescent="0.45">
      <c r="A557" s="6">
        <f t="shared" si="10"/>
        <v>59321</v>
      </c>
      <c r="B557" s="6">
        <f>COUNTIF(D$1:D557,D557)</f>
        <v>1</v>
      </c>
      <c r="C557" s="1">
        <v>5932</v>
      </c>
      <c r="D557" s="1" t="s">
        <v>1440</v>
      </c>
      <c r="F557" s="1" t="s">
        <v>1441</v>
      </c>
      <c r="G557" s="1" t="s">
        <v>221</v>
      </c>
      <c r="I557" s="1" t="s">
        <v>72</v>
      </c>
      <c r="K557" s="1" t="s">
        <v>1442</v>
      </c>
      <c r="N557" s="1" t="s">
        <v>1343</v>
      </c>
      <c r="O557" s="1" t="s">
        <v>1344</v>
      </c>
      <c r="P557" s="1" t="s">
        <v>1608</v>
      </c>
      <c r="Q557" s="1" t="s">
        <v>1366</v>
      </c>
      <c r="R557" s="1" t="s">
        <v>1615</v>
      </c>
    </row>
    <row r="558" spans="1:18" x14ac:dyDescent="0.45">
      <c r="A558" s="6">
        <f t="shared" si="10"/>
        <v>31071</v>
      </c>
      <c r="B558" s="6">
        <f>COUNTIF(D$1:D558,D558)</f>
        <v>1</v>
      </c>
      <c r="C558" s="1">
        <v>3107</v>
      </c>
      <c r="D558" s="1" t="s">
        <v>1443</v>
      </c>
      <c r="F558" s="1" t="s">
        <v>1444</v>
      </c>
      <c r="G558" s="1" t="s">
        <v>65</v>
      </c>
      <c r="I558" s="1" t="s">
        <v>49</v>
      </c>
      <c r="K558" s="1" t="s">
        <v>1445</v>
      </c>
      <c r="N558" s="1" t="s">
        <v>1343</v>
      </c>
      <c r="O558" s="1" t="s">
        <v>1344</v>
      </c>
      <c r="P558" s="1" t="s">
        <v>1608</v>
      </c>
      <c r="Q558" s="1" t="s">
        <v>1366</v>
      </c>
      <c r="R558" s="1" t="s">
        <v>1615</v>
      </c>
    </row>
    <row r="559" spans="1:18" x14ac:dyDescent="0.45">
      <c r="A559" s="6">
        <f t="shared" si="10"/>
        <v>55042</v>
      </c>
      <c r="B559" s="6">
        <f>COUNTIF(D$1:D559,D559)</f>
        <v>2</v>
      </c>
      <c r="C559" s="1">
        <v>5504</v>
      </c>
      <c r="D559" s="1" t="s">
        <v>1423</v>
      </c>
      <c r="F559" s="1" t="s">
        <v>1424</v>
      </c>
      <c r="G559" s="1" t="s">
        <v>928</v>
      </c>
      <c r="I559" s="1" t="s">
        <v>49</v>
      </c>
      <c r="K559" s="1" t="s">
        <v>1448</v>
      </c>
      <c r="N559" s="1" t="s">
        <v>1340</v>
      </c>
      <c r="O559" s="1" t="s">
        <v>1341</v>
      </c>
      <c r="P559" s="1" t="s">
        <v>1609</v>
      </c>
      <c r="Q559" s="1" t="s">
        <v>1366</v>
      </c>
      <c r="R559" s="1" t="s">
        <v>1615</v>
      </c>
    </row>
    <row r="560" spans="1:18" x14ac:dyDescent="0.45">
      <c r="A560" s="6">
        <f t="shared" si="10"/>
        <v>31051</v>
      </c>
      <c r="B560" s="6">
        <f>COUNTIF(D$1:D560,D560)</f>
        <v>1</v>
      </c>
      <c r="C560" s="1">
        <v>3105</v>
      </c>
      <c r="D560" s="1" t="s">
        <v>1449</v>
      </c>
      <c r="F560" s="1" t="s">
        <v>1450</v>
      </c>
      <c r="G560" s="1" t="s">
        <v>65</v>
      </c>
      <c r="I560" s="1" t="s">
        <v>72</v>
      </c>
      <c r="K560" s="1" t="s">
        <v>1451</v>
      </c>
      <c r="N560" s="1" t="s">
        <v>1340</v>
      </c>
      <c r="O560" s="1" t="s">
        <v>1341</v>
      </c>
      <c r="P560" s="1" t="s">
        <v>1609</v>
      </c>
      <c r="Q560" s="1" t="s">
        <v>1366</v>
      </c>
      <c r="R560" s="1" t="s">
        <v>1615</v>
      </c>
    </row>
    <row r="561" spans="1:18" x14ac:dyDescent="0.45">
      <c r="A561" s="6">
        <f t="shared" si="10"/>
        <v>65612</v>
      </c>
      <c r="B561" s="6">
        <f>COUNTIF(D$1:D561,D561)</f>
        <v>2</v>
      </c>
      <c r="C561" s="1">
        <v>6561</v>
      </c>
      <c r="D561" s="1" t="s">
        <v>1024</v>
      </c>
      <c r="F561" s="1" t="s">
        <v>1025</v>
      </c>
      <c r="G561" s="1" t="s">
        <v>82</v>
      </c>
      <c r="I561" s="1" t="s">
        <v>1017</v>
      </c>
      <c r="K561" s="1" t="s">
        <v>609</v>
      </c>
      <c r="N561" s="1" t="s">
        <v>1343</v>
      </c>
      <c r="O561" s="1" t="s">
        <v>1344</v>
      </c>
      <c r="P561" s="1" t="s">
        <v>1610</v>
      </c>
      <c r="Q561" s="1" t="s">
        <v>1366</v>
      </c>
      <c r="R561" s="1" t="s">
        <v>1615</v>
      </c>
    </row>
    <row r="562" spans="1:18" x14ac:dyDescent="0.45">
      <c r="A562" s="6">
        <f t="shared" si="10"/>
        <v>35021</v>
      </c>
      <c r="B562" s="6">
        <f>COUNTIF(D$1:D562,D562)</f>
        <v>1</v>
      </c>
      <c r="C562" s="1">
        <v>3502</v>
      </c>
      <c r="D562" s="1" t="s">
        <v>1452</v>
      </c>
      <c r="F562" s="1" t="s">
        <v>1453</v>
      </c>
      <c r="G562" s="1" t="s">
        <v>918</v>
      </c>
      <c r="I562" s="1">
        <v>1</v>
      </c>
      <c r="K562" s="1" t="s">
        <v>1454</v>
      </c>
      <c r="N562" s="1" t="s">
        <v>1343</v>
      </c>
      <c r="O562" s="1" t="s">
        <v>1344</v>
      </c>
      <c r="P562" s="1" t="s">
        <v>1610</v>
      </c>
      <c r="Q562" s="1" t="s">
        <v>1366</v>
      </c>
      <c r="R562" s="1" t="s">
        <v>1615</v>
      </c>
    </row>
    <row r="563" spans="1:18" x14ac:dyDescent="0.45">
      <c r="A563" s="6">
        <f t="shared" si="10"/>
        <v>31072</v>
      </c>
      <c r="B563" s="6">
        <f>COUNTIF(D$1:D563,D563)</f>
        <v>2</v>
      </c>
      <c r="C563" s="1">
        <v>3107</v>
      </c>
      <c r="D563" s="1" t="s">
        <v>1443</v>
      </c>
      <c r="F563" s="1" t="s">
        <v>1444</v>
      </c>
      <c r="G563" s="1" t="s">
        <v>65</v>
      </c>
      <c r="I563" s="1" t="s">
        <v>49</v>
      </c>
      <c r="K563" s="1" t="s">
        <v>1455</v>
      </c>
      <c r="N563" s="1" t="s">
        <v>1343</v>
      </c>
      <c r="O563" s="1" t="s">
        <v>1344</v>
      </c>
      <c r="P563" s="1" t="s">
        <v>1610</v>
      </c>
      <c r="Q563" s="1" t="s">
        <v>1366</v>
      </c>
      <c r="R563" s="1" t="s">
        <v>1615</v>
      </c>
    </row>
    <row r="564" spans="1:18" x14ac:dyDescent="0.45">
      <c r="A564" s="6">
        <f t="shared" si="10"/>
        <v>30772</v>
      </c>
      <c r="B564" s="6">
        <f>COUNTIF(D$1:D564,D564)</f>
        <v>2</v>
      </c>
      <c r="C564" s="1">
        <v>3077</v>
      </c>
      <c r="D564" s="1" t="s">
        <v>235</v>
      </c>
      <c r="F564" s="1" t="s">
        <v>236</v>
      </c>
      <c r="G564" s="1" t="s">
        <v>53</v>
      </c>
      <c r="I564" s="1" t="s">
        <v>49</v>
      </c>
      <c r="K564" s="1" t="s">
        <v>1456</v>
      </c>
      <c r="N564" s="1" t="s">
        <v>1343</v>
      </c>
      <c r="O564" s="1" t="s">
        <v>1344</v>
      </c>
      <c r="P564" s="1" t="s">
        <v>1610</v>
      </c>
      <c r="Q564" s="1" t="s">
        <v>1366</v>
      </c>
      <c r="R564" s="1" t="s">
        <v>1615</v>
      </c>
    </row>
    <row r="565" spans="1:18" x14ac:dyDescent="0.45">
      <c r="A565" s="6">
        <f t="shared" si="10"/>
        <v>31041</v>
      </c>
      <c r="B565" s="6">
        <f>COUNTIF(D$1:D565,D565)</f>
        <v>1</v>
      </c>
      <c r="C565" s="1">
        <v>3104</v>
      </c>
      <c r="D565" s="1" t="s">
        <v>1457</v>
      </c>
      <c r="F565" s="1" t="s">
        <v>1458</v>
      </c>
      <c r="G565" s="1" t="s">
        <v>65</v>
      </c>
      <c r="I565" s="1">
        <v>2</v>
      </c>
      <c r="K565" s="1" t="s">
        <v>1459</v>
      </c>
      <c r="N565" s="1" t="s">
        <v>1343</v>
      </c>
      <c r="O565" s="1" t="s">
        <v>1344</v>
      </c>
      <c r="P565" s="1" t="s">
        <v>1610</v>
      </c>
      <c r="Q565" s="1" t="s">
        <v>1366</v>
      </c>
      <c r="R565" s="1" t="s">
        <v>1615</v>
      </c>
    </row>
    <row r="566" spans="1:18" x14ac:dyDescent="0.45">
      <c r="A566" s="6">
        <f t="shared" si="10"/>
        <v>50522</v>
      </c>
      <c r="B566" s="6">
        <f>COUNTIF(D$1:D566,D566)</f>
        <v>2</v>
      </c>
      <c r="C566" s="1">
        <v>5052</v>
      </c>
      <c r="D566" s="1" t="s">
        <v>510</v>
      </c>
      <c r="F566" s="1" t="s">
        <v>511</v>
      </c>
      <c r="G566" s="1" t="s">
        <v>112</v>
      </c>
      <c r="I566" s="1" t="s">
        <v>122</v>
      </c>
      <c r="K566" s="1" t="s">
        <v>1460</v>
      </c>
      <c r="M566" s="1" t="s">
        <v>1181</v>
      </c>
      <c r="N566" s="1" t="s">
        <v>1348</v>
      </c>
      <c r="O566" s="1" t="s">
        <v>1344</v>
      </c>
      <c r="P566" s="1" t="s">
        <v>1606</v>
      </c>
      <c r="Q566" s="1" t="s">
        <v>1366</v>
      </c>
      <c r="R566" s="1" t="s">
        <v>1615</v>
      </c>
    </row>
    <row r="567" spans="1:18" x14ac:dyDescent="0.45">
      <c r="A567" s="6">
        <f t="shared" si="10"/>
        <v>50302</v>
      </c>
      <c r="B567" s="6">
        <f>COUNTIF(D$1:D567,D567)</f>
        <v>2</v>
      </c>
      <c r="C567" s="1">
        <v>5030</v>
      </c>
      <c r="D567" s="1" t="s">
        <v>513</v>
      </c>
      <c r="F567" s="1" t="s">
        <v>514</v>
      </c>
      <c r="G567" s="1" t="s">
        <v>112</v>
      </c>
      <c r="I567" s="1" t="s">
        <v>122</v>
      </c>
      <c r="K567" s="1" t="s">
        <v>1461</v>
      </c>
      <c r="M567" s="1" t="s">
        <v>463</v>
      </c>
      <c r="N567" s="1" t="s">
        <v>1348</v>
      </c>
      <c r="O567" s="1" t="s">
        <v>1344</v>
      </c>
      <c r="P567" s="1" t="s">
        <v>1606</v>
      </c>
      <c r="Q567" s="1" t="s">
        <v>1366</v>
      </c>
      <c r="R567" s="1" t="s">
        <v>1615</v>
      </c>
    </row>
    <row r="568" spans="1:18" x14ac:dyDescent="0.45">
      <c r="A568" s="6">
        <f t="shared" si="10"/>
        <v>50512</v>
      </c>
      <c r="B568" s="6">
        <f>COUNTIF(D$1:D568,D568)</f>
        <v>2</v>
      </c>
      <c r="C568" s="1">
        <v>5051</v>
      </c>
      <c r="D568" s="1" t="s">
        <v>497</v>
      </c>
      <c r="F568" s="1" t="s">
        <v>498</v>
      </c>
      <c r="G568" s="1" t="s">
        <v>112</v>
      </c>
      <c r="I568" s="1" t="s">
        <v>122</v>
      </c>
      <c r="K568" s="1" t="s">
        <v>1462</v>
      </c>
      <c r="M568" s="1" t="s">
        <v>1181</v>
      </c>
      <c r="N568" s="1" t="s">
        <v>1348</v>
      </c>
      <c r="O568" s="1" t="s">
        <v>1344</v>
      </c>
      <c r="P568" s="1" t="s">
        <v>1606</v>
      </c>
      <c r="Q568" s="1" t="s">
        <v>1366</v>
      </c>
      <c r="R568" s="1" t="s">
        <v>1615</v>
      </c>
    </row>
    <row r="569" spans="1:18" x14ac:dyDescent="0.45">
      <c r="A569" s="6">
        <f t="shared" si="10"/>
        <v>1052</v>
      </c>
      <c r="B569" s="6">
        <f>COUNTIF(D$1:D569,D569)</f>
        <v>2</v>
      </c>
      <c r="C569" s="1">
        <v>105</v>
      </c>
      <c r="D569" s="1" t="s">
        <v>488</v>
      </c>
      <c r="F569" s="1" t="s">
        <v>489</v>
      </c>
      <c r="G569" s="1" t="s">
        <v>32</v>
      </c>
      <c r="I569" s="1" t="s">
        <v>122</v>
      </c>
      <c r="K569" s="1" t="s">
        <v>1463</v>
      </c>
      <c r="M569" s="1" t="s">
        <v>625</v>
      </c>
      <c r="N569" s="1" t="s">
        <v>1348</v>
      </c>
      <c r="O569" s="1" t="s">
        <v>1344</v>
      </c>
      <c r="P569" s="1" t="s">
        <v>1606</v>
      </c>
      <c r="Q569" s="1" t="s">
        <v>1366</v>
      </c>
      <c r="R569" s="1" t="s">
        <v>1615</v>
      </c>
    </row>
    <row r="570" spans="1:18" x14ac:dyDescent="0.45">
      <c r="A570" s="6">
        <f t="shared" si="10"/>
        <v>2062</v>
      </c>
      <c r="B570" s="6">
        <f>COUNTIF(D$1:D570,D570)</f>
        <v>2</v>
      </c>
      <c r="C570" s="1">
        <v>206</v>
      </c>
      <c r="D570" s="1" t="s">
        <v>475</v>
      </c>
      <c r="F570" s="1" t="s">
        <v>476</v>
      </c>
      <c r="G570" s="1" t="s">
        <v>116</v>
      </c>
      <c r="I570" s="1" t="s">
        <v>122</v>
      </c>
      <c r="K570" s="1" t="s">
        <v>1464</v>
      </c>
      <c r="M570" s="1" t="s">
        <v>291</v>
      </c>
      <c r="N570" s="1" t="s">
        <v>1348</v>
      </c>
      <c r="O570" s="1" t="s">
        <v>1344</v>
      </c>
      <c r="P570" s="1" t="s">
        <v>1606</v>
      </c>
      <c r="Q570" s="1" t="s">
        <v>1366</v>
      </c>
      <c r="R570" s="1" t="s">
        <v>1615</v>
      </c>
    </row>
    <row r="571" spans="1:18" x14ac:dyDescent="0.45">
      <c r="A571" s="6">
        <f t="shared" si="10"/>
        <v>2092</v>
      </c>
      <c r="B571" s="6">
        <f>COUNTIF(D$1:D571,D571)</f>
        <v>2</v>
      </c>
      <c r="C571" s="1">
        <v>209</v>
      </c>
      <c r="D571" s="1" t="s">
        <v>466</v>
      </c>
      <c r="F571" s="1" t="s">
        <v>467</v>
      </c>
      <c r="G571" s="1" t="s">
        <v>116</v>
      </c>
      <c r="I571" s="1" t="s">
        <v>122</v>
      </c>
      <c r="K571" s="1" t="s">
        <v>1465</v>
      </c>
      <c r="M571" s="1" t="s">
        <v>444</v>
      </c>
      <c r="N571" s="1" t="s">
        <v>1348</v>
      </c>
      <c r="O571" s="1" t="s">
        <v>1344</v>
      </c>
      <c r="P571" s="1" t="s">
        <v>1606</v>
      </c>
      <c r="Q571" s="1" t="s">
        <v>1366</v>
      </c>
      <c r="R571" s="1" t="s">
        <v>1615</v>
      </c>
    </row>
    <row r="572" spans="1:18" x14ac:dyDescent="0.45">
      <c r="A572" s="6">
        <f t="shared" si="10"/>
        <v>1112</v>
      </c>
      <c r="B572" s="6">
        <f>COUNTIF(D$1:D572,D572)</f>
        <v>2</v>
      </c>
      <c r="C572" s="1">
        <v>111</v>
      </c>
      <c r="D572" s="1" t="s">
        <v>355</v>
      </c>
      <c r="F572" s="1" t="s">
        <v>356</v>
      </c>
      <c r="G572" s="1" t="s">
        <v>32</v>
      </c>
      <c r="I572" s="1" t="s">
        <v>99</v>
      </c>
      <c r="K572" s="1" t="s">
        <v>1466</v>
      </c>
      <c r="M572" s="1" t="s">
        <v>404</v>
      </c>
      <c r="N572" s="1" t="s">
        <v>1348</v>
      </c>
      <c r="O572" s="1" t="s">
        <v>1344</v>
      </c>
      <c r="P572" s="1" t="s">
        <v>1606</v>
      </c>
      <c r="Q572" s="1" t="s">
        <v>1366</v>
      </c>
      <c r="R572" s="1" t="s">
        <v>1615</v>
      </c>
    </row>
    <row r="573" spans="1:18" x14ac:dyDescent="0.45">
      <c r="A573" s="6">
        <f t="shared" si="10"/>
        <v>50402</v>
      </c>
      <c r="B573" s="6">
        <f>COUNTIF(D$1:D573,D573)</f>
        <v>2</v>
      </c>
      <c r="C573" s="1">
        <v>5040</v>
      </c>
      <c r="D573" s="1" t="s">
        <v>400</v>
      </c>
      <c r="F573" s="1" t="s">
        <v>401</v>
      </c>
      <c r="G573" s="1" t="s">
        <v>112</v>
      </c>
      <c r="I573" s="1" t="s">
        <v>94</v>
      </c>
      <c r="K573" s="1" t="s">
        <v>1467</v>
      </c>
      <c r="M573" s="1" t="s">
        <v>291</v>
      </c>
      <c r="N573" s="1" t="s">
        <v>1348</v>
      </c>
      <c r="O573" s="1" t="s">
        <v>1344</v>
      </c>
      <c r="P573" s="1" t="s">
        <v>1606</v>
      </c>
      <c r="Q573" s="1" t="s">
        <v>1366</v>
      </c>
      <c r="R573" s="1" t="s">
        <v>1615</v>
      </c>
    </row>
    <row r="574" spans="1:18" x14ac:dyDescent="0.45">
      <c r="A574" s="6">
        <f t="shared" si="10"/>
        <v>2162</v>
      </c>
      <c r="B574" s="6">
        <f>COUNTIF(D$1:D574,D574)</f>
        <v>2</v>
      </c>
      <c r="C574" s="1">
        <v>216</v>
      </c>
      <c r="D574" s="1" t="s">
        <v>414</v>
      </c>
      <c r="F574" s="1" t="s">
        <v>415</v>
      </c>
      <c r="G574" s="1" t="s">
        <v>116</v>
      </c>
      <c r="I574" s="1" t="s">
        <v>139</v>
      </c>
      <c r="K574" s="1" t="s">
        <v>1468</v>
      </c>
      <c r="M574" s="1" t="s">
        <v>540</v>
      </c>
      <c r="N574" s="1" t="s">
        <v>1348</v>
      </c>
      <c r="O574" s="1" t="s">
        <v>1344</v>
      </c>
      <c r="P574" s="1" t="s">
        <v>1606</v>
      </c>
      <c r="Q574" s="1" t="s">
        <v>1366</v>
      </c>
      <c r="R574" s="1" t="s">
        <v>1615</v>
      </c>
    </row>
    <row r="575" spans="1:18" x14ac:dyDescent="0.45">
      <c r="A575" s="6">
        <f t="shared" si="10"/>
        <v>3002</v>
      </c>
      <c r="B575" s="6">
        <f>COUNTIF(D$1:D575,D575)</f>
        <v>2</v>
      </c>
      <c r="C575" s="1">
        <v>300</v>
      </c>
      <c r="D575" s="1" t="s">
        <v>167</v>
      </c>
      <c r="F575" s="1" t="s">
        <v>168</v>
      </c>
      <c r="G575" s="1" t="s">
        <v>93</v>
      </c>
      <c r="I575" s="1" t="s">
        <v>94</v>
      </c>
      <c r="K575" s="1" t="s">
        <v>1469</v>
      </c>
      <c r="M575" s="1" t="s">
        <v>708</v>
      </c>
      <c r="N575" s="1" t="s">
        <v>1348</v>
      </c>
      <c r="O575" s="1" t="s">
        <v>1344</v>
      </c>
      <c r="P575" s="1" t="s">
        <v>1606</v>
      </c>
      <c r="Q575" s="1" t="s">
        <v>1366</v>
      </c>
      <c r="R575" s="1" t="s">
        <v>1615</v>
      </c>
    </row>
    <row r="576" spans="1:18" x14ac:dyDescent="0.45">
      <c r="A576" s="6">
        <f t="shared" ref="A576:A632" si="11">IFERROR(C576*10+B576,"")</f>
        <v>2282</v>
      </c>
      <c r="B576" s="6">
        <f>COUNTIF(D$1:D576,D576)</f>
        <v>2</v>
      </c>
      <c r="C576" s="1">
        <v>228</v>
      </c>
      <c r="D576" s="1" t="s">
        <v>374</v>
      </c>
      <c r="F576" s="1" t="s">
        <v>375</v>
      </c>
      <c r="G576" s="1" t="s">
        <v>116</v>
      </c>
      <c r="I576" s="1" t="s">
        <v>99</v>
      </c>
      <c r="K576" s="1" t="s">
        <v>1470</v>
      </c>
      <c r="M576" s="1" t="s">
        <v>540</v>
      </c>
      <c r="N576" s="1" t="s">
        <v>1348</v>
      </c>
      <c r="O576" s="1" t="s">
        <v>1344</v>
      </c>
      <c r="P576" s="1" t="s">
        <v>1606</v>
      </c>
      <c r="Q576" s="1" t="s">
        <v>1366</v>
      </c>
      <c r="R576" s="1" t="s">
        <v>1615</v>
      </c>
    </row>
    <row r="577" spans="1:18" x14ac:dyDescent="0.45">
      <c r="A577" s="6">
        <f t="shared" si="11"/>
        <v>2302</v>
      </c>
      <c r="B577" s="6">
        <f>COUNTIF(D$1:D577,D577)</f>
        <v>2</v>
      </c>
      <c r="C577" s="1">
        <v>230</v>
      </c>
      <c r="D577" s="1" t="s">
        <v>344</v>
      </c>
      <c r="F577" s="1" t="s">
        <v>345</v>
      </c>
      <c r="G577" s="1" t="s">
        <v>116</v>
      </c>
      <c r="I577" s="1" t="s">
        <v>99</v>
      </c>
      <c r="K577" s="1" t="s">
        <v>1471</v>
      </c>
      <c r="M577" s="1" t="s">
        <v>1400</v>
      </c>
      <c r="N577" s="1" t="s">
        <v>1348</v>
      </c>
      <c r="O577" s="1" t="s">
        <v>1344</v>
      </c>
      <c r="P577" s="1" t="s">
        <v>1606</v>
      </c>
      <c r="Q577" s="1" t="s">
        <v>1366</v>
      </c>
      <c r="R577" s="1" t="s">
        <v>1615</v>
      </c>
    </row>
    <row r="578" spans="1:18" x14ac:dyDescent="0.45">
      <c r="A578" s="6">
        <f t="shared" si="11"/>
        <v>2172</v>
      </c>
      <c r="B578" s="6">
        <f>COUNTIF(D$1:D578,D578)</f>
        <v>2</v>
      </c>
      <c r="C578" s="1">
        <v>217</v>
      </c>
      <c r="D578" s="1" t="s">
        <v>421</v>
      </c>
      <c r="F578" s="1" t="s">
        <v>422</v>
      </c>
      <c r="G578" s="1" t="s">
        <v>116</v>
      </c>
      <c r="I578" s="1" t="s">
        <v>139</v>
      </c>
      <c r="K578" s="1" t="s">
        <v>1472</v>
      </c>
      <c r="M578" s="1" t="s">
        <v>291</v>
      </c>
      <c r="N578" s="1" t="s">
        <v>1348</v>
      </c>
      <c r="O578" s="1" t="s">
        <v>1344</v>
      </c>
      <c r="P578" s="1" t="s">
        <v>1606</v>
      </c>
      <c r="Q578" s="1" t="s">
        <v>1366</v>
      </c>
      <c r="R578" s="1" t="s">
        <v>1615</v>
      </c>
    </row>
    <row r="579" spans="1:18" x14ac:dyDescent="0.45">
      <c r="A579" s="6">
        <f t="shared" si="11"/>
        <v>2011</v>
      </c>
      <c r="B579" s="6">
        <f>COUNTIF(D$1:D579,D579)</f>
        <v>1</v>
      </c>
      <c r="C579" s="1">
        <v>201</v>
      </c>
      <c r="D579" s="1" t="s">
        <v>1473</v>
      </c>
      <c r="F579" s="1" t="s">
        <v>1474</v>
      </c>
      <c r="G579" s="1" t="s">
        <v>116</v>
      </c>
      <c r="I579" s="1" t="s">
        <v>122</v>
      </c>
      <c r="K579" s="1" t="s">
        <v>1475</v>
      </c>
      <c r="M579" s="1" t="s">
        <v>427</v>
      </c>
      <c r="N579" s="1" t="s">
        <v>1348</v>
      </c>
      <c r="O579" s="1" t="s">
        <v>1344</v>
      </c>
      <c r="P579" s="1" t="s">
        <v>1606</v>
      </c>
      <c r="Q579" s="1" t="s">
        <v>1366</v>
      </c>
      <c r="R579" s="1" t="s">
        <v>1615</v>
      </c>
    </row>
    <row r="580" spans="1:18" x14ac:dyDescent="0.45">
      <c r="A580" s="6">
        <f t="shared" si="11"/>
        <v>1012</v>
      </c>
      <c r="B580" s="6">
        <f>COUNTIF(D$1:D580,D580)</f>
        <v>2</v>
      </c>
      <c r="C580" s="1">
        <v>101</v>
      </c>
      <c r="D580" s="1" t="s">
        <v>192</v>
      </c>
      <c r="F580" s="1" t="s">
        <v>193</v>
      </c>
      <c r="G580" s="1" t="s">
        <v>32</v>
      </c>
      <c r="I580" s="1" t="s">
        <v>122</v>
      </c>
      <c r="K580" s="1" t="s">
        <v>1476</v>
      </c>
      <c r="M580" s="1" t="s">
        <v>291</v>
      </c>
      <c r="N580" s="1" t="s">
        <v>1348</v>
      </c>
      <c r="O580" s="1" t="s">
        <v>1344</v>
      </c>
      <c r="P580" s="1" t="s">
        <v>1606</v>
      </c>
      <c r="Q580" s="1" t="s">
        <v>1366</v>
      </c>
      <c r="R580" s="1" t="s">
        <v>1615</v>
      </c>
    </row>
    <row r="581" spans="1:18" x14ac:dyDescent="0.45">
      <c r="A581" s="6">
        <f t="shared" si="11"/>
        <v>3062</v>
      </c>
      <c r="B581" s="6">
        <f>COUNTIF(D$1:D581,D581)</f>
        <v>2</v>
      </c>
      <c r="C581" s="1">
        <v>306</v>
      </c>
      <c r="D581" s="1" t="s">
        <v>448</v>
      </c>
      <c r="F581" s="1" t="s">
        <v>449</v>
      </c>
      <c r="G581" s="1" t="s">
        <v>93</v>
      </c>
      <c r="I581" s="1" t="s">
        <v>139</v>
      </c>
      <c r="K581" s="1" t="s">
        <v>1477</v>
      </c>
      <c r="M581" s="1" t="s">
        <v>291</v>
      </c>
      <c r="N581" s="1" t="s">
        <v>1348</v>
      </c>
      <c r="O581" s="1" t="s">
        <v>1344</v>
      </c>
      <c r="P581" s="1" t="s">
        <v>1606</v>
      </c>
      <c r="Q581" s="1" t="s">
        <v>1366</v>
      </c>
      <c r="R581" s="1" t="s">
        <v>1615</v>
      </c>
    </row>
    <row r="582" spans="1:18" x14ac:dyDescent="0.45">
      <c r="A582" s="6">
        <f t="shared" si="11"/>
        <v>5152</v>
      </c>
      <c r="B582" s="6">
        <f>COUNTIF(D$1:D582,D582)</f>
        <v>2</v>
      </c>
      <c r="C582" s="1">
        <v>515</v>
      </c>
      <c r="D582" s="1" t="s">
        <v>185</v>
      </c>
      <c r="F582" s="1" t="s">
        <v>186</v>
      </c>
      <c r="G582" s="1" t="s">
        <v>187</v>
      </c>
      <c r="I582" s="1" t="s">
        <v>122</v>
      </c>
      <c r="K582" s="1" t="s">
        <v>1478</v>
      </c>
      <c r="M582" s="1" t="s">
        <v>427</v>
      </c>
      <c r="N582" s="1" t="s">
        <v>1348</v>
      </c>
      <c r="O582" s="1" t="s">
        <v>1344</v>
      </c>
      <c r="P582" s="1" t="s">
        <v>1606</v>
      </c>
      <c r="Q582" s="1" t="s">
        <v>1366</v>
      </c>
      <c r="R582" s="1" t="s">
        <v>1615</v>
      </c>
    </row>
    <row r="583" spans="1:18" x14ac:dyDescent="0.45">
      <c r="A583" s="6">
        <f t="shared" si="11"/>
        <v>1042</v>
      </c>
      <c r="B583" s="6">
        <f>COUNTIF(D$1:D583,D583)</f>
        <v>2</v>
      </c>
      <c r="C583" s="1">
        <v>104</v>
      </c>
      <c r="D583" s="1" t="s">
        <v>33</v>
      </c>
      <c r="F583" s="1" t="s">
        <v>501</v>
      </c>
      <c r="G583" s="1" t="s">
        <v>32</v>
      </c>
      <c r="I583" s="1" t="s">
        <v>122</v>
      </c>
      <c r="K583" s="1" t="s">
        <v>1479</v>
      </c>
      <c r="M583" s="1" t="s">
        <v>291</v>
      </c>
      <c r="N583" s="1" t="s">
        <v>1348</v>
      </c>
      <c r="O583" s="1" t="s">
        <v>1344</v>
      </c>
      <c r="P583" s="1" t="s">
        <v>1606</v>
      </c>
      <c r="Q583" s="1" t="s">
        <v>1366</v>
      </c>
      <c r="R583" s="1" t="s">
        <v>1615</v>
      </c>
    </row>
    <row r="584" spans="1:18" x14ac:dyDescent="0.45">
      <c r="A584" s="6">
        <f t="shared" si="11"/>
        <v>2102</v>
      </c>
      <c r="B584" s="6">
        <f>COUNTIF(D$1:D584,D584)</f>
        <v>2</v>
      </c>
      <c r="C584" s="1">
        <v>210</v>
      </c>
      <c r="D584" s="1" t="s">
        <v>472</v>
      </c>
      <c r="F584" s="1" t="s">
        <v>473</v>
      </c>
      <c r="G584" s="1" t="s">
        <v>116</v>
      </c>
      <c r="I584" s="1" t="s">
        <v>122</v>
      </c>
      <c r="K584" s="1" t="s">
        <v>1480</v>
      </c>
      <c r="M584" s="1" t="s">
        <v>808</v>
      </c>
      <c r="N584" s="1" t="s">
        <v>1348</v>
      </c>
      <c r="O584" s="1" t="s">
        <v>1344</v>
      </c>
      <c r="P584" s="1" t="s">
        <v>1606</v>
      </c>
      <c r="Q584" s="1" t="s">
        <v>1366</v>
      </c>
      <c r="R584" s="1" t="s">
        <v>1615</v>
      </c>
    </row>
    <row r="585" spans="1:18" x14ac:dyDescent="0.45">
      <c r="A585" s="6">
        <f t="shared" si="11"/>
        <v>1212</v>
      </c>
      <c r="B585" s="6">
        <f>COUNTIF(D$1:D585,D585)</f>
        <v>2</v>
      </c>
      <c r="C585" s="1">
        <v>121</v>
      </c>
      <c r="D585" s="1" t="s">
        <v>454</v>
      </c>
      <c r="F585" s="1" t="s">
        <v>455</v>
      </c>
      <c r="G585" s="1" t="s">
        <v>32</v>
      </c>
      <c r="I585" s="1" t="s">
        <v>122</v>
      </c>
      <c r="K585" s="1" t="s">
        <v>1481</v>
      </c>
      <c r="M585" s="1" t="s">
        <v>1482</v>
      </c>
      <c r="N585" s="1" t="s">
        <v>1348</v>
      </c>
      <c r="O585" s="1" t="s">
        <v>1344</v>
      </c>
      <c r="P585" s="1" t="s">
        <v>1606</v>
      </c>
      <c r="Q585" s="1" t="s">
        <v>1366</v>
      </c>
      <c r="R585" s="1" t="s">
        <v>1615</v>
      </c>
    </row>
    <row r="586" spans="1:18" x14ac:dyDescent="0.45">
      <c r="A586" s="6">
        <f t="shared" si="11"/>
        <v>50392</v>
      </c>
      <c r="B586" s="6">
        <f>COUNTIF(D$1:D586,D586)</f>
        <v>2</v>
      </c>
      <c r="C586" s="1">
        <v>5039</v>
      </c>
      <c r="D586" s="1" t="s">
        <v>480</v>
      </c>
      <c r="F586" s="1" t="s">
        <v>481</v>
      </c>
      <c r="G586" s="1" t="s">
        <v>112</v>
      </c>
      <c r="I586" s="1" t="s">
        <v>122</v>
      </c>
      <c r="K586" s="1" t="s">
        <v>1483</v>
      </c>
      <c r="M586" s="1" t="s">
        <v>1102</v>
      </c>
      <c r="N586" s="1" t="s">
        <v>1348</v>
      </c>
      <c r="O586" s="1" t="s">
        <v>1344</v>
      </c>
      <c r="P586" s="1" t="s">
        <v>1606</v>
      </c>
      <c r="Q586" s="1" t="s">
        <v>1366</v>
      </c>
      <c r="R586" s="1" t="s">
        <v>1615</v>
      </c>
    </row>
    <row r="587" spans="1:18" x14ac:dyDescent="0.45">
      <c r="A587" s="6">
        <f t="shared" si="11"/>
        <v>2262</v>
      </c>
      <c r="B587" s="6">
        <f>COUNTIF(D$1:D587,D587)</f>
        <v>2</v>
      </c>
      <c r="C587" s="1">
        <v>226</v>
      </c>
      <c r="D587" s="1" t="s">
        <v>397</v>
      </c>
      <c r="F587" s="1" t="s">
        <v>398</v>
      </c>
      <c r="G587" s="1" t="s">
        <v>116</v>
      </c>
      <c r="I587" s="1" t="s">
        <v>94</v>
      </c>
      <c r="K587" s="1" t="s">
        <v>1484</v>
      </c>
      <c r="M587" s="1" t="s">
        <v>291</v>
      </c>
      <c r="N587" s="1" t="s">
        <v>1348</v>
      </c>
      <c r="O587" s="1" t="s">
        <v>1344</v>
      </c>
      <c r="P587" s="1" t="s">
        <v>1606</v>
      </c>
      <c r="Q587" s="1" t="s">
        <v>1366</v>
      </c>
      <c r="R587" s="1" t="s">
        <v>1615</v>
      </c>
    </row>
    <row r="588" spans="1:18" x14ac:dyDescent="0.45">
      <c r="A588" s="6">
        <f t="shared" si="11"/>
        <v>2192</v>
      </c>
      <c r="B588" s="6">
        <f>COUNTIF(D$1:D588,D588)</f>
        <v>2</v>
      </c>
      <c r="C588" s="1">
        <v>219</v>
      </c>
      <c r="D588" s="1" t="s">
        <v>418</v>
      </c>
      <c r="F588" s="1" t="s">
        <v>419</v>
      </c>
      <c r="G588" s="1" t="s">
        <v>116</v>
      </c>
      <c r="I588" s="1" t="s">
        <v>139</v>
      </c>
      <c r="K588" s="1" t="s">
        <v>1485</v>
      </c>
      <c r="M588" s="1" t="s">
        <v>444</v>
      </c>
      <c r="N588" s="1" t="s">
        <v>1348</v>
      </c>
      <c r="O588" s="1" t="s">
        <v>1344</v>
      </c>
      <c r="P588" s="1" t="s">
        <v>1606</v>
      </c>
      <c r="Q588" s="1" t="s">
        <v>1366</v>
      </c>
      <c r="R588" s="1" t="s">
        <v>1615</v>
      </c>
    </row>
    <row r="589" spans="1:18" x14ac:dyDescent="0.45">
      <c r="A589" s="6">
        <f t="shared" si="11"/>
        <v>2292</v>
      </c>
      <c r="B589" s="6">
        <f>COUNTIF(D$1:D589,D589)</f>
        <v>2</v>
      </c>
      <c r="C589" s="1">
        <v>229</v>
      </c>
      <c r="D589" s="1" t="s">
        <v>333</v>
      </c>
      <c r="F589" s="1" t="s">
        <v>334</v>
      </c>
      <c r="G589" s="1" t="s">
        <v>116</v>
      </c>
      <c r="I589" s="1" t="s">
        <v>99</v>
      </c>
      <c r="K589" s="1" t="s">
        <v>1486</v>
      </c>
      <c r="M589" s="1" t="s">
        <v>1403</v>
      </c>
      <c r="N589" s="1" t="s">
        <v>1348</v>
      </c>
      <c r="O589" s="1" t="s">
        <v>1344</v>
      </c>
      <c r="P589" s="1" t="s">
        <v>1606</v>
      </c>
      <c r="Q589" s="1" t="s">
        <v>1366</v>
      </c>
      <c r="R589" s="1" t="s">
        <v>1615</v>
      </c>
    </row>
    <row r="590" spans="1:18" x14ac:dyDescent="0.45">
      <c r="A590" s="6">
        <f t="shared" si="11"/>
        <v>21522</v>
      </c>
      <c r="B590" s="6">
        <f>COUNTIF(D$1:D590,D590)</f>
        <v>2</v>
      </c>
      <c r="C590" s="1">
        <v>2152</v>
      </c>
      <c r="D590" s="1" t="s">
        <v>1405</v>
      </c>
      <c r="F590" s="1" t="s">
        <v>1406</v>
      </c>
      <c r="G590" s="1" t="s">
        <v>640</v>
      </c>
      <c r="I590" s="1" t="s">
        <v>44</v>
      </c>
      <c r="K590" s="1" t="s">
        <v>1487</v>
      </c>
      <c r="N590" s="1" t="s">
        <v>1358</v>
      </c>
      <c r="O590" s="1" t="s">
        <v>1344</v>
      </c>
      <c r="P590" s="1" t="s">
        <v>1611</v>
      </c>
      <c r="Q590" s="1" t="s">
        <v>1366</v>
      </c>
      <c r="R590" s="1" t="s">
        <v>1615</v>
      </c>
    </row>
    <row r="591" spans="1:18" x14ac:dyDescent="0.45">
      <c r="A591" s="6">
        <f t="shared" si="11"/>
        <v>23551</v>
      </c>
      <c r="B591" s="6">
        <f>COUNTIF(D$1:D591,D591)</f>
        <v>1</v>
      </c>
      <c r="C591" s="1">
        <v>2355</v>
      </c>
      <c r="D591" s="1" t="s">
        <v>1488</v>
      </c>
      <c r="F591" s="1" t="s">
        <v>1489</v>
      </c>
      <c r="G591" s="1" t="s">
        <v>252</v>
      </c>
      <c r="I591" s="1" t="s">
        <v>225</v>
      </c>
      <c r="K591" s="1" t="s">
        <v>1490</v>
      </c>
      <c r="N591" s="1" t="s">
        <v>1358</v>
      </c>
      <c r="O591" s="1" t="s">
        <v>1344</v>
      </c>
      <c r="P591" s="1" t="s">
        <v>1611</v>
      </c>
      <c r="Q591" s="1" t="s">
        <v>1366</v>
      </c>
      <c r="R591" s="1" t="s">
        <v>1615</v>
      </c>
    </row>
    <row r="592" spans="1:18" x14ac:dyDescent="0.45">
      <c r="A592" s="6">
        <f t="shared" si="11"/>
        <v>25082</v>
      </c>
      <c r="B592" s="6">
        <f>COUNTIF(D$1:D592,D592)</f>
        <v>2</v>
      </c>
      <c r="C592" s="1">
        <v>2508</v>
      </c>
      <c r="D592" s="1" t="s">
        <v>1172</v>
      </c>
      <c r="F592" s="1" t="s">
        <v>1173</v>
      </c>
      <c r="G592" s="1" t="s">
        <v>229</v>
      </c>
      <c r="I592" s="1" t="s">
        <v>225</v>
      </c>
      <c r="K592" s="1" t="s">
        <v>1491</v>
      </c>
      <c r="N592" s="1" t="s">
        <v>1358</v>
      </c>
      <c r="O592" s="1" t="s">
        <v>1344</v>
      </c>
      <c r="P592" s="1" t="s">
        <v>1611</v>
      </c>
      <c r="Q592" s="1" t="s">
        <v>1366</v>
      </c>
      <c r="R592" s="1" t="s">
        <v>1615</v>
      </c>
    </row>
    <row r="593" spans="1:18" x14ac:dyDescent="0.45">
      <c r="A593" s="6">
        <f t="shared" si="11"/>
        <v>25072</v>
      </c>
      <c r="B593" s="6">
        <f>COUNTIF(D$1:D593,D593)</f>
        <v>2</v>
      </c>
      <c r="C593" s="1">
        <v>2507</v>
      </c>
      <c r="D593" s="1" t="s">
        <v>1408</v>
      </c>
      <c r="F593" s="1" t="s">
        <v>1409</v>
      </c>
      <c r="G593" s="1" t="s">
        <v>229</v>
      </c>
      <c r="I593" s="1" t="s">
        <v>225</v>
      </c>
      <c r="K593" s="1" t="s">
        <v>1492</v>
      </c>
      <c r="N593" s="1" t="s">
        <v>1358</v>
      </c>
      <c r="O593" s="1" t="s">
        <v>1344</v>
      </c>
      <c r="P593" s="1" t="s">
        <v>1611</v>
      </c>
      <c r="Q593" s="1" t="s">
        <v>1366</v>
      </c>
      <c r="R593" s="1" t="s">
        <v>1615</v>
      </c>
    </row>
    <row r="594" spans="1:18" x14ac:dyDescent="0.45">
      <c r="A594" s="6">
        <f t="shared" si="11"/>
        <v>22041</v>
      </c>
      <c r="B594" s="6">
        <f>COUNTIF(D$1:D594,D594)</f>
        <v>1</v>
      </c>
      <c r="C594" s="1">
        <v>2204</v>
      </c>
      <c r="D594" s="1" t="s">
        <v>1493</v>
      </c>
      <c r="F594" s="1" t="s">
        <v>1494</v>
      </c>
      <c r="G594" s="1" t="s">
        <v>1495</v>
      </c>
      <c r="I594" s="1" t="s">
        <v>225</v>
      </c>
      <c r="K594" s="1" t="s">
        <v>1496</v>
      </c>
      <c r="N594" s="1" t="s">
        <v>1358</v>
      </c>
      <c r="O594" s="1" t="s">
        <v>1344</v>
      </c>
      <c r="P594" s="1" t="s">
        <v>1611</v>
      </c>
      <c r="Q594" s="1" t="s">
        <v>1366</v>
      </c>
      <c r="R594" s="1" t="s">
        <v>1615</v>
      </c>
    </row>
    <row r="595" spans="1:18" x14ac:dyDescent="0.45">
      <c r="A595" s="6">
        <f t="shared" si="11"/>
        <v>10572</v>
      </c>
      <c r="B595" s="6">
        <f>COUNTIF(D$1:D595,D595)</f>
        <v>2</v>
      </c>
      <c r="C595" s="1">
        <v>1057</v>
      </c>
      <c r="D595" s="1" t="s">
        <v>843</v>
      </c>
      <c r="F595" s="1" t="s">
        <v>844</v>
      </c>
      <c r="G595" s="1" t="s">
        <v>43</v>
      </c>
      <c r="I595" s="1" t="s">
        <v>225</v>
      </c>
      <c r="K595" s="1" t="s">
        <v>1497</v>
      </c>
      <c r="N595" s="1" t="s">
        <v>1358</v>
      </c>
      <c r="O595" s="1" t="s">
        <v>1344</v>
      </c>
      <c r="P595" s="1" t="s">
        <v>1611</v>
      </c>
      <c r="Q595" s="1" t="s">
        <v>1366</v>
      </c>
      <c r="R595" s="1" t="s">
        <v>1615</v>
      </c>
    </row>
    <row r="596" spans="1:18" x14ac:dyDescent="0.45">
      <c r="A596" s="6">
        <f t="shared" si="11"/>
        <v>20021</v>
      </c>
      <c r="B596" s="6">
        <f>COUNTIF(D$1:D596,D596)</f>
        <v>1</v>
      </c>
      <c r="C596" s="1">
        <v>2002</v>
      </c>
      <c r="D596" s="1" t="s">
        <v>1498</v>
      </c>
      <c r="F596" s="1" t="s">
        <v>1499</v>
      </c>
      <c r="G596" s="1" t="s">
        <v>730</v>
      </c>
      <c r="I596" s="1" t="s">
        <v>225</v>
      </c>
      <c r="K596" s="1" t="s">
        <v>1500</v>
      </c>
      <c r="N596" s="1" t="s">
        <v>1358</v>
      </c>
      <c r="O596" s="1" t="s">
        <v>1344</v>
      </c>
      <c r="P596" s="1" t="s">
        <v>1611</v>
      </c>
      <c r="Q596" s="1" t="s">
        <v>1366</v>
      </c>
      <c r="R596" s="1" t="s">
        <v>1615</v>
      </c>
    </row>
    <row r="597" spans="1:18" x14ac:dyDescent="0.45">
      <c r="A597" s="6">
        <f t="shared" si="11"/>
        <v>23591</v>
      </c>
      <c r="B597" s="6">
        <f>COUNTIF(D$1:D597,D597)</f>
        <v>1</v>
      </c>
      <c r="C597" s="1">
        <v>2359</v>
      </c>
      <c r="D597" s="1" t="s">
        <v>1501</v>
      </c>
      <c r="F597" s="1" t="s">
        <v>1502</v>
      </c>
      <c r="G597" s="1" t="s">
        <v>252</v>
      </c>
      <c r="I597" s="1" t="s">
        <v>225</v>
      </c>
      <c r="K597" s="1" t="s">
        <v>1503</v>
      </c>
      <c r="N597" s="1" t="s">
        <v>1358</v>
      </c>
      <c r="O597" s="1" t="s">
        <v>1344</v>
      </c>
      <c r="P597" s="1" t="s">
        <v>1611</v>
      </c>
      <c r="Q597" s="1" t="s">
        <v>1366</v>
      </c>
      <c r="R597" s="1" t="s">
        <v>1615</v>
      </c>
    </row>
    <row r="598" spans="1:18" x14ac:dyDescent="0.45">
      <c r="A598" s="6">
        <f t="shared" si="11"/>
        <v>23651</v>
      </c>
      <c r="B598" s="6">
        <f>COUNTIF(D$1:D598,D598)</f>
        <v>1</v>
      </c>
      <c r="C598" s="1">
        <v>2365</v>
      </c>
      <c r="D598" s="1" t="s">
        <v>1504</v>
      </c>
      <c r="F598" s="1" t="s">
        <v>1505</v>
      </c>
      <c r="G598" s="1" t="s">
        <v>252</v>
      </c>
      <c r="I598" s="1" t="s">
        <v>230</v>
      </c>
      <c r="K598" s="1" t="s">
        <v>1506</v>
      </c>
      <c r="N598" s="1" t="s">
        <v>1358</v>
      </c>
      <c r="O598" s="1" t="s">
        <v>1344</v>
      </c>
      <c r="P598" s="1" t="s">
        <v>1611</v>
      </c>
      <c r="Q598" s="1" t="s">
        <v>1366</v>
      </c>
      <c r="R598" s="1" t="s">
        <v>1615</v>
      </c>
    </row>
    <row r="599" spans="1:18" x14ac:dyDescent="0.45">
      <c r="A599" s="6">
        <f t="shared" si="11"/>
        <v>12551</v>
      </c>
      <c r="B599" s="6">
        <f>COUNTIF(D$1:D599,D599)</f>
        <v>1</v>
      </c>
      <c r="C599" s="1">
        <v>1255</v>
      </c>
      <c r="D599" s="1" t="s">
        <v>1507</v>
      </c>
      <c r="F599" s="1" t="s">
        <v>1508</v>
      </c>
      <c r="G599" s="1" t="s">
        <v>248</v>
      </c>
      <c r="I599" s="1" t="s">
        <v>230</v>
      </c>
      <c r="K599" s="1" t="s">
        <v>1509</v>
      </c>
      <c r="N599" s="1" t="s">
        <v>1358</v>
      </c>
      <c r="O599" s="1" t="s">
        <v>1344</v>
      </c>
      <c r="P599" s="1" t="s">
        <v>1611</v>
      </c>
      <c r="Q599" s="1" t="s">
        <v>1366</v>
      </c>
      <c r="R599" s="1" t="s">
        <v>1615</v>
      </c>
    </row>
    <row r="600" spans="1:18" x14ac:dyDescent="0.45">
      <c r="A600" s="6">
        <f t="shared" si="11"/>
        <v>11501</v>
      </c>
      <c r="B600" s="6">
        <f>COUNTIF(D$1:D600,D600)</f>
        <v>1</v>
      </c>
      <c r="C600" s="1">
        <v>1150</v>
      </c>
      <c r="D600" s="1" t="s">
        <v>1378</v>
      </c>
      <c r="F600" s="1" t="s">
        <v>1379</v>
      </c>
      <c r="G600" s="1" t="s">
        <v>628</v>
      </c>
      <c r="I600" s="1" t="s">
        <v>44</v>
      </c>
      <c r="K600" s="1" t="s">
        <v>1510</v>
      </c>
      <c r="N600" s="1" t="s">
        <v>1352</v>
      </c>
      <c r="O600" s="1" t="s">
        <v>1341</v>
      </c>
      <c r="P600" s="1" t="s">
        <v>1612</v>
      </c>
      <c r="Q600" s="1" t="s">
        <v>1366</v>
      </c>
      <c r="R600" s="1" t="s">
        <v>1615</v>
      </c>
    </row>
    <row r="601" spans="1:18" x14ac:dyDescent="0.45">
      <c r="A601" s="6">
        <f t="shared" si="11"/>
        <v>55031</v>
      </c>
      <c r="B601" s="6">
        <f>COUNTIF(D$1:D601,D601)</f>
        <v>1</v>
      </c>
      <c r="C601" s="1">
        <v>5503</v>
      </c>
      <c r="D601" s="1" t="s">
        <v>1511</v>
      </c>
      <c r="F601" s="1" t="s">
        <v>1512</v>
      </c>
      <c r="G601" s="1" t="s">
        <v>928</v>
      </c>
      <c r="I601" s="1" t="s">
        <v>49</v>
      </c>
      <c r="K601" s="1" t="s">
        <v>1513</v>
      </c>
      <c r="N601" s="1" t="s">
        <v>1352</v>
      </c>
      <c r="O601" s="1" t="s">
        <v>1341</v>
      </c>
      <c r="P601" s="1" t="s">
        <v>1612</v>
      </c>
      <c r="Q601" s="1" t="s">
        <v>1366</v>
      </c>
      <c r="R601" s="1" t="s">
        <v>1615</v>
      </c>
    </row>
    <row r="602" spans="1:18" x14ac:dyDescent="0.45">
      <c r="A602" s="6">
        <f t="shared" si="11"/>
        <v>7511</v>
      </c>
      <c r="B602" s="6">
        <f>COUNTIF(D$1:D602,D602)</f>
        <v>1</v>
      </c>
      <c r="C602" s="1">
        <v>751</v>
      </c>
      <c r="D602" s="1" t="s">
        <v>1514</v>
      </c>
      <c r="F602" s="1" t="s">
        <v>1515</v>
      </c>
      <c r="G602" s="1" t="s">
        <v>89</v>
      </c>
      <c r="I602" s="1" t="s">
        <v>49</v>
      </c>
      <c r="K602" s="1" t="s">
        <v>1516</v>
      </c>
      <c r="N602" s="1" t="s">
        <v>1352</v>
      </c>
      <c r="O602" s="1" t="s">
        <v>1341</v>
      </c>
      <c r="P602" s="1" t="s">
        <v>1612</v>
      </c>
      <c r="Q602" s="1" t="s">
        <v>1366</v>
      </c>
      <c r="R602" s="1" t="s">
        <v>1615</v>
      </c>
    </row>
    <row r="603" spans="1:18" x14ac:dyDescent="0.45">
      <c r="A603" s="6">
        <f t="shared" si="11"/>
        <v>7691</v>
      </c>
      <c r="B603" s="6">
        <f>COUNTIF(D$1:D603,D603)</f>
        <v>1</v>
      </c>
      <c r="C603" s="1">
        <v>769</v>
      </c>
      <c r="D603" s="1" t="s">
        <v>1517</v>
      </c>
      <c r="F603" s="1" t="s">
        <v>1518</v>
      </c>
      <c r="G603" s="1" t="s">
        <v>89</v>
      </c>
      <c r="I603" s="1">
        <v>2</v>
      </c>
      <c r="K603" s="1" t="s">
        <v>1519</v>
      </c>
      <c r="N603" s="1" t="s">
        <v>1350</v>
      </c>
      <c r="O603" s="1" t="s">
        <v>1344</v>
      </c>
      <c r="P603" s="1" t="s">
        <v>1613</v>
      </c>
      <c r="Q603" s="1" t="s">
        <v>1366</v>
      </c>
      <c r="R603" s="1" t="s">
        <v>1615</v>
      </c>
    </row>
    <row r="604" spans="1:18" x14ac:dyDescent="0.45">
      <c r="A604" s="6">
        <f t="shared" si="11"/>
        <v>67112</v>
      </c>
      <c r="B604" s="6">
        <f>COUNTIF(D$1:D604,D604)</f>
        <v>2</v>
      </c>
      <c r="C604" s="1">
        <v>6711</v>
      </c>
      <c r="D604" s="1" t="s">
        <v>1434</v>
      </c>
      <c r="F604" s="1" t="s">
        <v>1435</v>
      </c>
      <c r="G604" s="1" t="s">
        <v>48</v>
      </c>
      <c r="I604" s="1" t="s">
        <v>72</v>
      </c>
      <c r="K604" s="1" t="s">
        <v>1520</v>
      </c>
      <c r="N604" s="1" t="s">
        <v>1350</v>
      </c>
      <c r="O604" s="1" t="s">
        <v>1344</v>
      </c>
      <c r="P604" s="1" t="s">
        <v>1613</v>
      </c>
      <c r="Q604" s="1" t="s">
        <v>1366</v>
      </c>
      <c r="R604" s="1" t="s">
        <v>1615</v>
      </c>
    </row>
    <row r="605" spans="1:18" x14ac:dyDescent="0.45">
      <c r="A605" s="6">
        <f t="shared" si="11"/>
        <v>7761</v>
      </c>
      <c r="B605" s="6">
        <f>COUNTIF(D$1:D605,D605)</f>
        <v>1</v>
      </c>
      <c r="C605" s="1">
        <v>776</v>
      </c>
      <c r="D605" s="1" t="s">
        <v>1521</v>
      </c>
      <c r="F605" s="1" t="s">
        <v>1522</v>
      </c>
      <c r="G605" s="1" t="s">
        <v>89</v>
      </c>
      <c r="I605" s="1">
        <v>1</v>
      </c>
      <c r="K605" s="1" t="s">
        <v>1523</v>
      </c>
      <c r="N605" s="1" t="s">
        <v>1350</v>
      </c>
      <c r="O605" s="1" t="s">
        <v>1344</v>
      </c>
      <c r="P605" s="1" t="s">
        <v>1613</v>
      </c>
      <c r="Q605" s="1" t="s">
        <v>1366</v>
      </c>
      <c r="R605" s="1" t="s">
        <v>1615</v>
      </c>
    </row>
    <row r="606" spans="1:18" x14ac:dyDescent="0.45">
      <c r="A606" s="6">
        <f t="shared" si="11"/>
        <v>30581</v>
      </c>
      <c r="B606" s="6">
        <f>COUNTIF(D$1:D606,D606)</f>
        <v>1</v>
      </c>
      <c r="C606" s="1">
        <v>3058</v>
      </c>
      <c r="D606" s="1" t="s">
        <v>1446</v>
      </c>
      <c r="F606" s="1" t="s">
        <v>1447</v>
      </c>
      <c r="G606" s="1" t="s">
        <v>53</v>
      </c>
      <c r="I606" s="1" t="s">
        <v>72</v>
      </c>
      <c r="K606" s="1" t="s">
        <v>1524</v>
      </c>
      <c r="N606" s="1" t="s">
        <v>1350</v>
      </c>
      <c r="O606" s="1" t="s">
        <v>1344</v>
      </c>
      <c r="P606" s="1" t="s">
        <v>1613</v>
      </c>
      <c r="Q606" s="1" t="s">
        <v>1366</v>
      </c>
      <c r="R606" s="1" t="s">
        <v>1615</v>
      </c>
    </row>
    <row r="607" spans="1:18" x14ac:dyDescent="0.45">
      <c r="A607" s="6">
        <f t="shared" si="11"/>
        <v>30141</v>
      </c>
      <c r="B607" s="6">
        <f>COUNTIF(D$1:D607,D607)</f>
        <v>1</v>
      </c>
      <c r="C607" s="1">
        <v>3014</v>
      </c>
      <c r="D607" s="1" t="s">
        <v>1525</v>
      </c>
      <c r="F607" s="1" t="s">
        <v>1526</v>
      </c>
      <c r="G607" s="1" t="s">
        <v>57</v>
      </c>
      <c r="I607" s="1">
        <v>2</v>
      </c>
      <c r="K607" s="1" t="s">
        <v>1527</v>
      </c>
      <c r="N607" s="1" t="s">
        <v>1350</v>
      </c>
      <c r="O607" s="1" t="s">
        <v>1344</v>
      </c>
      <c r="P607" s="1" t="s">
        <v>1613</v>
      </c>
      <c r="Q607" s="1" t="s">
        <v>1366</v>
      </c>
      <c r="R607" s="1" t="s">
        <v>1615</v>
      </c>
    </row>
    <row r="608" spans="1:18" x14ac:dyDescent="0.45">
      <c r="A608" s="6">
        <f t="shared" si="11"/>
        <v>59071</v>
      </c>
      <c r="B608" s="6">
        <f>COUNTIF(D$1:D608,D608)</f>
        <v>1</v>
      </c>
      <c r="C608" s="1">
        <v>5907</v>
      </c>
      <c r="D608" s="1" t="s">
        <v>1528</v>
      </c>
      <c r="F608" s="1" t="s">
        <v>1529</v>
      </c>
      <c r="G608" s="1" t="s">
        <v>740</v>
      </c>
      <c r="I608" s="1">
        <v>1</v>
      </c>
      <c r="K608" s="1" t="s">
        <v>1530</v>
      </c>
      <c r="N608" s="1" t="s">
        <v>1350</v>
      </c>
      <c r="O608" s="1" t="s">
        <v>1344</v>
      </c>
      <c r="P608" s="1" t="s">
        <v>1613</v>
      </c>
      <c r="Q608" s="1" t="s">
        <v>1366</v>
      </c>
      <c r="R608" s="1" t="s">
        <v>1615</v>
      </c>
    </row>
    <row r="609" spans="1:18" x14ac:dyDescent="0.45">
      <c r="A609" s="6">
        <f t="shared" si="11"/>
        <v>59322</v>
      </c>
      <c r="B609" s="6">
        <f>COUNTIF(D$1:D609,D609)</f>
        <v>2</v>
      </c>
      <c r="C609" s="1">
        <v>5932</v>
      </c>
      <c r="D609" s="1" t="s">
        <v>1440</v>
      </c>
      <c r="F609" s="1" t="s">
        <v>1441</v>
      </c>
      <c r="G609" s="1" t="s">
        <v>221</v>
      </c>
      <c r="I609" s="1" t="s">
        <v>72</v>
      </c>
      <c r="K609" s="1" t="s">
        <v>1531</v>
      </c>
      <c r="N609" s="1" t="s">
        <v>1350</v>
      </c>
      <c r="O609" s="1" t="s">
        <v>1344</v>
      </c>
      <c r="P609" s="1" t="s">
        <v>1613</v>
      </c>
      <c r="Q609" s="1" t="s">
        <v>1366</v>
      </c>
      <c r="R609" s="1" t="s">
        <v>1615</v>
      </c>
    </row>
    <row r="610" spans="1:18" x14ac:dyDescent="0.45">
      <c r="A610" s="6">
        <f t="shared" si="11"/>
        <v>35022</v>
      </c>
      <c r="B610" s="6">
        <f>COUNTIF(D$1:D610,D610)</f>
        <v>2</v>
      </c>
      <c r="C610" s="1">
        <v>3502</v>
      </c>
      <c r="D610" s="1" t="s">
        <v>1452</v>
      </c>
      <c r="F610" s="1" t="s">
        <v>1453</v>
      </c>
      <c r="G610" s="1" t="s">
        <v>918</v>
      </c>
      <c r="I610" s="1">
        <v>1</v>
      </c>
      <c r="K610" s="1" t="s">
        <v>1532</v>
      </c>
      <c r="N610" s="1" t="s">
        <v>1350</v>
      </c>
      <c r="O610" s="1" t="s">
        <v>1344</v>
      </c>
      <c r="P610" s="1" t="s">
        <v>1613</v>
      </c>
      <c r="Q610" s="1" t="s">
        <v>1366</v>
      </c>
      <c r="R610" s="1" t="s">
        <v>1615</v>
      </c>
    </row>
    <row r="611" spans="1:18" x14ac:dyDescent="0.45">
      <c r="A611" s="6">
        <f t="shared" si="11"/>
        <v>35032</v>
      </c>
      <c r="B611" s="6">
        <f>COUNTIF(D$1:D611,D611)</f>
        <v>2</v>
      </c>
      <c r="C611" s="1">
        <v>3503</v>
      </c>
      <c r="D611" s="1" t="s">
        <v>916</v>
      </c>
      <c r="F611" s="1" t="s">
        <v>917</v>
      </c>
      <c r="G611" s="1" t="s">
        <v>918</v>
      </c>
      <c r="I611" s="1" t="s">
        <v>49</v>
      </c>
      <c r="K611" s="1" t="s">
        <v>674</v>
      </c>
      <c r="N611" s="1" t="s">
        <v>1350</v>
      </c>
      <c r="O611" s="1" t="s">
        <v>1344</v>
      </c>
      <c r="P611" s="1" t="s">
        <v>1613</v>
      </c>
      <c r="Q611" s="1" t="s">
        <v>1366</v>
      </c>
      <c r="R611" s="1" t="s">
        <v>1615</v>
      </c>
    </row>
    <row r="612" spans="1:18" x14ac:dyDescent="0.45">
      <c r="A612" s="6">
        <f t="shared" si="11"/>
        <v>22042</v>
      </c>
      <c r="B612" s="6">
        <f>COUNTIF(D$1:D612,D612)</f>
        <v>2</v>
      </c>
      <c r="C612" s="1">
        <v>2204</v>
      </c>
      <c r="D612" s="1" t="s">
        <v>1493</v>
      </c>
      <c r="F612" s="1" t="s">
        <v>1494</v>
      </c>
      <c r="G612" s="1" t="s">
        <v>1495</v>
      </c>
      <c r="I612" s="1" t="s">
        <v>225</v>
      </c>
      <c r="K612" s="1" t="s">
        <v>1533</v>
      </c>
      <c r="N612" s="1" t="s">
        <v>1358</v>
      </c>
      <c r="O612" s="1" t="s">
        <v>1344</v>
      </c>
      <c r="P612" s="1" t="s">
        <v>1614</v>
      </c>
      <c r="Q612" s="1" t="s">
        <v>1366</v>
      </c>
      <c r="R612" s="1" t="s">
        <v>1615</v>
      </c>
    </row>
    <row r="613" spans="1:18" x14ac:dyDescent="0.45">
      <c r="A613" s="6">
        <f t="shared" si="11"/>
        <v>23552</v>
      </c>
      <c r="B613" s="6">
        <f>COUNTIF(D$1:D613,D613)</f>
        <v>2</v>
      </c>
      <c r="C613" s="1">
        <v>2355</v>
      </c>
      <c r="D613" s="1" t="s">
        <v>1488</v>
      </c>
      <c r="F613" s="1" t="s">
        <v>1489</v>
      </c>
      <c r="G613" s="1" t="s">
        <v>252</v>
      </c>
      <c r="I613" s="1" t="s">
        <v>225</v>
      </c>
      <c r="K613" s="1" t="s">
        <v>1534</v>
      </c>
      <c r="N613" s="1" t="s">
        <v>1358</v>
      </c>
      <c r="O613" s="1" t="s">
        <v>1344</v>
      </c>
      <c r="P613" s="1" t="s">
        <v>1614</v>
      </c>
      <c r="Q613" s="1" t="s">
        <v>1366</v>
      </c>
      <c r="R613" s="1" t="s">
        <v>1615</v>
      </c>
    </row>
    <row r="614" spans="1:18" x14ac:dyDescent="0.45">
      <c r="A614" s="6">
        <f t="shared" si="11"/>
        <v>23592</v>
      </c>
      <c r="B614" s="6">
        <f>COUNTIF(D$1:D614,D614)</f>
        <v>2</v>
      </c>
      <c r="C614" s="1">
        <v>2359</v>
      </c>
      <c r="D614" s="1" t="s">
        <v>1501</v>
      </c>
      <c r="F614" s="1" t="s">
        <v>1502</v>
      </c>
      <c r="G614" s="1" t="s">
        <v>252</v>
      </c>
      <c r="I614" s="1" t="s">
        <v>225</v>
      </c>
      <c r="K614" s="1" t="s">
        <v>393</v>
      </c>
      <c r="N614" s="1" t="s">
        <v>1358</v>
      </c>
      <c r="O614" s="1" t="s">
        <v>1344</v>
      </c>
      <c r="P614" s="1" t="s">
        <v>1614</v>
      </c>
      <c r="Q614" s="1" t="s">
        <v>1366</v>
      </c>
      <c r="R614" s="1" t="s">
        <v>1615</v>
      </c>
    </row>
    <row r="615" spans="1:18" x14ac:dyDescent="0.45">
      <c r="A615" s="6">
        <f t="shared" si="11"/>
        <v>20022</v>
      </c>
      <c r="B615" s="6">
        <f>COUNTIF(D$1:D615,D615)</f>
        <v>2</v>
      </c>
      <c r="C615" s="1">
        <v>2002</v>
      </c>
      <c r="D615" s="1" t="s">
        <v>1498</v>
      </c>
      <c r="F615" s="1" t="s">
        <v>1499</v>
      </c>
      <c r="G615" s="1" t="s">
        <v>730</v>
      </c>
      <c r="I615" s="1" t="s">
        <v>225</v>
      </c>
      <c r="K615" s="1" t="s">
        <v>1535</v>
      </c>
      <c r="N615" s="1" t="s">
        <v>1358</v>
      </c>
      <c r="O615" s="1" t="s">
        <v>1344</v>
      </c>
      <c r="P615" s="1" t="s">
        <v>1614</v>
      </c>
      <c r="Q615" s="1" t="s">
        <v>1366</v>
      </c>
      <c r="R615" s="1" t="s">
        <v>1615</v>
      </c>
    </row>
    <row r="616" spans="1:18" x14ac:dyDescent="0.45">
      <c r="A616" s="6">
        <f t="shared" si="11"/>
        <v>30191</v>
      </c>
      <c r="B616" s="6">
        <f>COUNTIF(D$1:D616,D616)</f>
        <v>1</v>
      </c>
      <c r="C616" s="1">
        <v>3019</v>
      </c>
      <c r="D616" s="1" t="s">
        <v>1536</v>
      </c>
      <c r="F616" s="1" t="s">
        <v>1537</v>
      </c>
      <c r="G616" s="1" t="s">
        <v>57</v>
      </c>
      <c r="I616" s="1" t="s">
        <v>49</v>
      </c>
      <c r="K616" s="1" t="s">
        <v>1538</v>
      </c>
      <c r="M616" s="1" t="s">
        <v>463</v>
      </c>
      <c r="N616" s="1" t="s">
        <v>1350</v>
      </c>
      <c r="O616" s="1" t="s">
        <v>1344</v>
      </c>
      <c r="P616" s="1" t="s">
        <v>1606</v>
      </c>
      <c r="Q616" s="1" t="s">
        <v>1366</v>
      </c>
      <c r="R616" s="1" t="s">
        <v>1615</v>
      </c>
    </row>
    <row r="617" spans="1:18" x14ac:dyDescent="0.45">
      <c r="A617" s="6">
        <f t="shared" si="11"/>
        <v>33001</v>
      </c>
      <c r="B617" s="6">
        <f>COUNTIF(D$1:D617,D617)</f>
        <v>1</v>
      </c>
      <c r="C617" s="1">
        <v>3300</v>
      </c>
      <c r="D617" s="1" t="s">
        <v>1539</v>
      </c>
      <c r="F617" s="1" t="s">
        <v>1540</v>
      </c>
      <c r="G617" s="1" t="s">
        <v>764</v>
      </c>
      <c r="I617" s="1" t="s">
        <v>1017</v>
      </c>
      <c r="K617" s="1" t="s">
        <v>1541</v>
      </c>
      <c r="M617" s="1" t="s">
        <v>540</v>
      </c>
      <c r="N617" s="1" t="s">
        <v>1350</v>
      </c>
      <c r="O617" s="1" t="s">
        <v>1344</v>
      </c>
      <c r="P617" s="1" t="s">
        <v>1606</v>
      </c>
      <c r="Q617" s="1" t="s">
        <v>1366</v>
      </c>
      <c r="R617" s="1" t="s">
        <v>1615</v>
      </c>
    </row>
    <row r="618" spans="1:18" x14ac:dyDescent="0.45">
      <c r="A618" s="6">
        <f t="shared" si="11"/>
        <v>56572</v>
      </c>
      <c r="B618" s="6">
        <f>COUNTIF(D$1:D618,D618)</f>
        <v>2</v>
      </c>
      <c r="C618" s="1">
        <v>5657</v>
      </c>
      <c r="D618" s="1" t="s">
        <v>1008</v>
      </c>
      <c r="F618" s="1" t="s">
        <v>1009</v>
      </c>
      <c r="G618" s="1" t="s">
        <v>61</v>
      </c>
      <c r="I618" s="1" t="s">
        <v>72</v>
      </c>
      <c r="K618" s="1" t="s">
        <v>1542</v>
      </c>
      <c r="M618" s="1" t="s">
        <v>808</v>
      </c>
      <c r="N618" s="1" t="s">
        <v>1350</v>
      </c>
      <c r="O618" s="1" t="s">
        <v>1344</v>
      </c>
      <c r="P618" s="1" t="s">
        <v>1606</v>
      </c>
      <c r="Q618" s="1" t="s">
        <v>1366</v>
      </c>
      <c r="R618" s="1" t="s">
        <v>1615</v>
      </c>
    </row>
    <row r="619" spans="1:18" x14ac:dyDescent="0.45">
      <c r="A619" s="6">
        <f t="shared" si="11"/>
        <v>67012</v>
      </c>
      <c r="B619" s="6">
        <f>COUNTIF(D$1:D619,D619)</f>
        <v>2</v>
      </c>
      <c r="C619" s="1">
        <v>6701</v>
      </c>
      <c r="D619" s="1" t="s">
        <v>892</v>
      </c>
      <c r="F619" s="1" t="s">
        <v>893</v>
      </c>
      <c r="G619" s="1" t="s">
        <v>894</v>
      </c>
      <c r="I619" s="1" t="s">
        <v>49</v>
      </c>
      <c r="K619" s="1" t="s">
        <v>1543</v>
      </c>
      <c r="M619" s="1" t="s">
        <v>708</v>
      </c>
      <c r="N619" s="1" t="s">
        <v>1350</v>
      </c>
      <c r="O619" s="1" t="s">
        <v>1344</v>
      </c>
      <c r="P619" s="1" t="s">
        <v>1606</v>
      </c>
      <c r="Q619" s="1" t="s">
        <v>1366</v>
      </c>
      <c r="R619" s="1" t="s">
        <v>1615</v>
      </c>
    </row>
    <row r="620" spans="1:18" x14ac:dyDescent="0.45">
      <c r="A620" s="6">
        <f t="shared" si="11"/>
        <v>10562</v>
      </c>
      <c r="B620" s="6">
        <f>COUNTIF(D$1:D620,D620)</f>
        <v>2</v>
      </c>
      <c r="C620" s="1">
        <v>1056</v>
      </c>
      <c r="D620" s="1" t="s">
        <v>853</v>
      </c>
      <c r="F620" s="1" t="s">
        <v>854</v>
      </c>
      <c r="G620" s="1" t="s">
        <v>43</v>
      </c>
      <c r="I620" s="1" t="s">
        <v>225</v>
      </c>
      <c r="K620" s="1" t="s">
        <v>1544</v>
      </c>
      <c r="M620" s="1" t="s">
        <v>645</v>
      </c>
      <c r="N620" s="1" t="s">
        <v>1350</v>
      </c>
      <c r="O620" s="1" t="s">
        <v>1344</v>
      </c>
      <c r="P620" s="1" t="s">
        <v>1606</v>
      </c>
      <c r="Q620" s="1" t="s">
        <v>1366</v>
      </c>
      <c r="R620" s="1" t="s">
        <v>1615</v>
      </c>
    </row>
    <row r="621" spans="1:18" x14ac:dyDescent="0.45">
      <c r="A621" s="6">
        <f t="shared" si="11"/>
        <v>66641</v>
      </c>
      <c r="B621" s="6">
        <f>COUNTIF(D$1:D621,D621)</f>
        <v>1</v>
      </c>
      <c r="C621" s="1">
        <v>6664</v>
      </c>
      <c r="D621" s="1" t="s">
        <v>1545</v>
      </c>
      <c r="F621" s="1" t="s">
        <v>1546</v>
      </c>
      <c r="G621" s="1" t="s">
        <v>39</v>
      </c>
      <c r="I621" s="1">
        <v>3</v>
      </c>
      <c r="K621" s="1" t="s">
        <v>1419</v>
      </c>
      <c r="M621" s="1" t="s">
        <v>463</v>
      </c>
      <c r="N621" s="1" t="s">
        <v>1350</v>
      </c>
      <c r="O621" s="1" t="s">
        <v>1344</v>
      </c>
      <c r="P621" s="1" t="s">
        <v>1606</v>
      </c>
      <c r="Q621" s="1" t="s">
        <v>1366</v>
      </c>
      <c r="R621" s="1" t="s">
        <v>1615</v>
      </c>
    </row>
    <row r="622" spans="1:18" x14ac:dyDescent="0.45">
      <c r="A622" s="6">
        <f t="shared" si="11"/>
        <v>33152</v>
      </c>
      <c r="B622" s="6">
        <f>COUNTIF(D$1:D622,D622)</f>
        <v>2</v>
      </c>
      <c r="C622" s="1">
        <v>3315</v>
      </c>
      <c r="D622" s="1" t="s">
        <v>949</v>
      </c>
      <c r="F622" s="1" t="s">
        <v>950</v>
      </c>
      <c r="G622" s="1" t="s">
        <v>764</v>
      </c>
      <c r="I622" s="1" t="s">
        <v>49</v>
      </c>
      <c r="K622" s="1" t="s">
        <v>1547</v>
      </c>
      <c r="M622" s="1" t="s">
        <v>540</v>
      </c>
      <c r="N622" s="1" t="s">
        <v>1350</v>
      </c>
      <c r="O622" s="1" t="s">
        <v>1344</v>
      </c>
      <c r="P622" s="1" t="s">
        <v>1606</v>
      </c>
      <c r="Q622" s="1" t="s">
        <v>1366</v>
      </c>
      <c r="R622" s="1" t="s">
        <v>1615</v>
      </c>
    </row>
    <row r="623" spans="1:18" x14ac:dyDescent="0.45">
      <c r="A623" s="6">
        <f t="shared" si="11"/>
        <v>23572</v>
      </c>
      <c r="B623" s="6">
        <f>COUNTIF(D$1:D623,D623)</f>
        <v>2</v>
      </c>
      <c r="C623" s="1">
        <v>2357</v>
      </c>
      <c r="D623" s="1" t="s">
        <v>837</v>
      </c>
      <c r="F623" s="1" t="s">
        <v>838</v>
      </c>
      <c r="G623" s="1" t="s">
        <v>252</v>
      </c>
      <c r="I623" s="1" t="s">
        <v>225</v>
      </c>
      <c r="K623" s="1" t="s">
        <v>1548</v>
      </c>
      <c r="M623" s="1" t="s">
        <v>1400</v>
      </c>
      <c r="N623" s="1" t="s">
        <v>1350</v>
      </c>
      <c r="O623" s="1" t="s">
        <v>1344</v>
      </c>
      <c r="P623" s="1" t="s">
        <v>1606</v>
      </c>
      <c r="Q623" s="1" t="s">
        <v>1366</v>
      </c>
      <c r="R623" s="1" t="s">
        <v>1615</v>
      </c>
    </row>
    <row r="624" spans="1:18" x14ac:dyDescent="0.45">
      <c r="A624" s="6">
        <f t="shared" si="11"/>
        <v>33092</v>
      </c>
      <c r="B624" s="6">
        <f>COUNTIF(D$1:D624,D624)</f>
        <v>2</v>
      </c>
      <c r="C624" s="1">
        <v>3309</v>
      </c>
      <c r="D624" s="1" t="s">
        <v>1323</v>
      </c>
      <c r="F624" s="1" t="s">
        <v>1324</v>
      </c>
      <c r="G624" s="1" t="s">
        <v>764</v>
      </c>
      <c r="I624" s="1" t="s">
        <v>72</v>
      </c>
      <c r="K624" s="1" t="s">
        <v>1549</v>
      </c>
      <c r="M624" s="1" t="s">
        <v>540</v>
      </c>
      <c r="N624" s="1" t="s">
        <v>1350</v>
      </c>
      <c r="O624" s="1" t="s">
        <v>1344</v>
      </c>
      <c r="P624" s="1" t="s">
        <v>1606</v>
      </c>
      <c r="Q624" s="1" t="s">
        <v>1366</v>
      </c>
      <c r="R624" s="1" t="s">
        <v>1615</v>
      </c>
    </row>
    <row r="625" spans="1:18" x14ac:dyDescent="0.45">
      <c r="A625" s="6">
        <f t="shared" si="11"/>
        <v>10172</v>
      </c>
      <c r="B625" s="6">
        <f>COUNTIF(D$1:D625,D625)</f>
        <v>2</v>
      </c>
      <c r="C625" s="1">
        <v>1017</v>
      </c>
      <c r="D625" s="1" t="s">
        <v>792</v>
      </c>
      <c r="F625" s="1" t="s">
        <v>793</v>
      </c>
      <c r="G625" s="1" t="s">
        <v>268</v>
      </c>
      <c r="I625" s="1" t="s">
        <v>230</v>
      </c>
      <c r="K625" s="1" t="s">
        <v>1404</v>
      </c>
      <c r="M625" s="1" t="s">
        <v>1400</v>
      </c>
      <c r="N625" s="1" t="s">
        <v>1350</v>
      </c>
      <c r="O625" s="1" t="s">
        <v>1344</v>
      </c>
      <c r="P625" s="1" t="s">
        <v>1606</v>
      </c>
      <c r="Q625" s="1" t="s">
        <v>1366</v>
      </c>
      <c r="R625" s="1" t="s">
        <v>1615</v>
      </c>
    </row>
    <row r="626" spans="1:18" x14ac:dyDescent="0.45">
      <c r="A626" s="6">
        <f t="shared" si="11"/>
        <v>12502</v>
      </c>
      <c r="B626" s="6">
        <f>COUNTIF(D$1:D626,D626)</f>
        <v>2</v>
      </c>
      <c r="C626" s="1">
        <v>1250</v>
      </c>
      <c r="D626" s="1" t="s">
        <v>797</v>
      </c>
      <c r="F626" s="1" t="s">
        <v>798</v>
      </c>
      <c r="G626" s="1" t="s">
        <v>248</v>
      </c>
      <c r="I626" s="1" t="s">
        <v>225</v>
      </c>
      <c r="K626" s="1" t="s">
        <v>1385</v>
      </c>
      <c r="M626" s="1" t="s">
        <v>444</v>
      </c>
      <c r="N626" s="1" t="s">
        <v>1350</v>
      </c>
      <c r="O626" s="1" t="s">
        <v>1344</v>
      </c>
      <c r="P626" s="1" t="s">
        <v>1606</v>
      </c>
      <c r="Q626" s="1" t="s">
        <v>1366</v>
      </c>
      <c r="R626" s="1" t="s">
        <v>1615</v>
      </c>
    </row>
    <row r="627" spans="1:18" x14ac:dyDescent="0.45">
      <c r="A627" s="6">
        <f t="shared" si="11"/>
        <v>13151</v>
      </c>
      <c r="B627" s="6">
        <f>COUNTIF(D$1:D627,D627)</f>
        <v>1</v>
      </c>
      <c r="C627" s="1">
        <v>1315</v>
      </c>
      <c r="D627" s="1" t="s">
        <v>1550</v>
      </c>
      <c r="F627" s="1" t="s">
        <v>1551</v>
      </c>
      <c r="G627" s="1" t="s">
        <v>240</v>
      </c>
      <c r="I627" s="1" t="s">
        <v>225</v>
      </c>
      <c r="K627" s="1" t="s">
        <v>1552</v>
      </c>
      <c r="M627" s="1" t="s">
        <v>708</v>
      </c>
      <c r="N627" s="1" t="s">
        <v>1350</v>
      </c>
      <c r="O627" s="1" t="s">
        <v>1344</v>
      </c>
      <c r="P627" s="1" t="s">
        <v>1606</v>
      </c>
      <c r="Q627" s="1" t="s">
        <v>1366</v>
      </c>
      <c r="R627" s="1" t="s">
        <v>1615</v>
      </c>
    </row>
    <row r="628" spans="1:18" x14ac:dyDescent="0.45">
      <c r="A628" s="6">
        <f t="shared" si="11"/>
        <v>65541</v>
      </c>
      <c r="B628" s="6">
        <f>COUNTIF(D$1:D628,D628)</f>
        <v>1</v>
      </c>
      <c r="C628" s="1">
        <v>6554</v>
      </c>
      <c r="D628" s="1" t="s">
        <v>973</v>
      </c>
      <c r="F628" s="1" t="s">
        <v>974</v>
      </c>
      <c r="G628" s="1" t="s">
        <v>82</v>
      </c>
      <c r="I628" s="1" t="s">
        <v>72</v>
      </c>
      <c r="K628" s="1" t="s">
        <v>1553</v>
      </c>
      <c r="M628" s="1" t="s">
        <v>1403</v>
      </c>
      <c r="N628" s="1" t="s">
        <v>1350</v>
      </c>
      <c r="O628" s="1" t="s">
        <v>1344</v>
      </c>
      <c r="P628" s="1" t="s">
        <v>1606</v>
      </c>
      <c r="Q628" s="1" t="s">
        <v>1366</v>
      </c>
      <c r="R628" s="1" t="s">
        <v>1615</v>
      </c>
    </row>
    <row r="629" spans="1:18" x14ac:dyDescent="0.45">
      <c r="A629" s="6">
        <f t="shared" si="11"/>
        <v>56612</v>
      </c>
      <c r="B629" s="6">
        <f>COUNTIF(D$1:D629,D629)</f>
        <v>2</v>
      </c>
      <c r="C629" s="1">
        <v>5661</v>
      </c>
      <c r="D629" s="1" t="s">
        <v>59</v>
      </c>
      <c r="F629" s="1" t="s">
        <v>60</v>
      </c>
      <c r="G629" s="1" t="s">
        <v>61</v>
      </c>
      <c r="I629" s="1" t="s">
        <v>49</v>
      </c>
      <c r="K629" s="1" t="s">
        <v>1554</v>
      </c>
      <c r="M629" s="1" t="s">
        <v>1482</v>
      </c>
      <c r="N629" s="1" t="s">
        <v>1350</v>
      </c>
      <c r="O629" s="1" t="s">
        <v>1344</v>
      </c>
      <c r="P629" s="1" t="s">
        <v>1606</v>
      </c>
      <c r="Q629" s="1" t="s">
        <v>1366</v>
      </c>
      <c r="R629" s="1" t="s">
        <v>1615</v>
      </c>
    </row>
    <row r="630" spans="1:18" x14ac:dyDescent="0.45">
      <c r="A630" s="6">
        <f t="shared" si="11"/>
        <v>66072</v>
      </c>
      <c r="B630" s="6">
        <f>COUNTIF(D$1:D630,D630)</f>
        <v>2</v>
      </c>
      <c r="C630" s="1">
        <v>6607</v>
      </c>
      <c r="D630" s="1" t="s">
        <v>1027</v>
      </c>
      <c r="F630" s="1" t="s">
        <v>1028</v>
      </c>
      <c r="G630" s="1" t="s">
        <v>82</v>
      </c>
      <c r="I630" s="1" t="s">
        <v>1017</v>
      </c>
      <c r="K630" s="1" t="s">
        <v>1555</v>
      </c>
      <c r="M630" s="1" t="s">
        <v>463</v>
      </c>
      <c r="N630" s="1" t="s">
        <v>1350</v>
      </c>
      <c r="O630" s="1" t="s">
        <v>1344</v>
      </c>
      <c r="P630" s="1" t="s">
        <v>1606</v>
      </c>
      <c r="Q630" s="1" t="s">
        <v>1366</v>
      </c>
      <c r="R630" s="1" t="s">
        <v>1615</v>
      </c>
    </row>
    <row r="631" spans="1:18" x14ac:dyDescent="0.45">
      <c r="A631" s="6">
        <f t="shared" si="11"/>
        <v>65212</v>
      </c>
      <c r="B631" s="6">
        <f>COUNTIF(D$1:D631,D631)</f>
        <v>2</v>
      </c>
      <c r="C631" s="1">
        <v>6521</v>
      </c>
      <c r="D631" s="1" t="s">
        <v>1090</v>
      </c>
      <c r="F631" s="1" t="s">
        <v>1091</v>
      </c>
      <c r="G631" s="1" t="s">
        <v>275</v>
      </c>
      <c r="K631" s="1" t="s">
        <v>1556</v>
      </c>
      <c r="M631" s="1" t="s">
        <v>1482</v>
      </c>
      <c r="N631" s="1" t="s">
        <v>1350</v>
      </c>
      <c r="O631" s="1" t="s">
        <v>1344</v>
      </c>
      <c r="P631" s="1" t="s">
        <v>1606</v>
      </c>
      <c r="Q631" s="1" t="s">
        <v>1366</v>
      </c>
      <c r="R631" s="1" t="s">
        <v>1615</v>
      </c>
    </row>
    <row r="632" spans="1:18" x14ac:dyDescent="0.45">
      <c r="A632" s="6">
        <f t="shared" si="11"/>
        <v>30242</v>
      </c>
      <c r="B632" s="6">
        <f>COUNTIF(D$1:D632,D632)</f>
        <v>2</v>
      </c>
      <c r="C632" s="1">
        <v>3024</v>
      </c>
      <c r="D632" s="1" t="s">
        <v>1250</v>
      </c>
      <c r="F632" s="1" t="s">
        <v>1251</v>
      </c>
      <c r="G632" s="1" t="s">
        <v>57</v>
      </c>
      <c r="I632" s="1" t="s">
        <v>49</v>
      </c>
      <c r="K632" s="1" t="s">
        <v>1557</v>
      </c>
      <c r="M632" s="1" t="s">
        <v>625</v>
      </c>
      <c r="N632" s="1" t="s">
        <v>1350</v>
      </c>
      <c r="O632" s="1" t="s">
        <v>1344</v>
      </c>
      <c r="P632" s="1" t="s">
        <v>1606</v>
      </c>
      <c r="Q632" s="1" t="s">
        <v>1366</v>
      </c>
      <c r="R632" s="1" t="s">
        <v>1615</v>
      </c>
    </row>
    <row r="633" spans="1:18" x14ac:dyDescent="0.45">
      <c r="A633" s="6">
        <f t="shared" ref="A633:A679" si="12">IFERROR(C633*10+B633,"")</f>
        <v>26002</v>
      </c>
      <c r="B633" s="6">
        <f>COUNTIF(D$1:D633,D633)</f>
        <v>2</v>
      </c>
      <c r="C633" s="1">
        <v>2600</v>
      </c>
      <c r="D633" s="1" t="s">
        <v>859</v>
      </c>
      <c r="F633" s="1" t="s">
        <v>860</v>
      </c>
      <c r="G633" s="1" t="s">
        <v>685</v>
      </c>
      <c r="I633" s="1" t="s">
        <v>44</v>
      </c>
      <c r="K633" s="1" t="s">
        <v>1548</v>
      </c>
      <c r="M633" s="1" t="s">
        <v>1393</v>
      </c>
      <c r="N633" s="1" t="s">
        <v>1350</v>
      </c>
      <c r="O633" s="1" t="s">
        <v>1344</v>
      </c>
      <c r="P633" s="1" t="s">
        <v>1606</v>
      </c>
      <c r="Q633" s="1" t="s">
        <v>1366</v>
      </c>
      <c r="R633" s="1" t="s">
        <v>1615</v>
      </c>
    </row>
    <row r="634" spans="1:18" x14ac:dyDescent="0.45">
      <c r="A634" s="6">
        <f t="shared" si="12"/>
        <v>56592</v>
      </c>
      <c r="B634" s="6">
        <f>COUNTIF(D$1:D634,D634)</f>
        <v>2</v>
      </c>
      <c r="C634" s="1">
        <v>5659</v>
      </c>
      <c r="D634" s="1" t="s">
        <v>991</v>
      </c>
      <c r="F634" s="1" t="s">
        <v>992</v>
      </c>
      <c r="G634" s="1" t="s">
        <v>61</v>
      </c>
      <c r="I634" s="1" t="s">
        <v>72</v>
      </c>
      <c r="K634" s="1" t="s">
        <v>1558</v>
      </c>
      <c r="M634" s="1" t="s">
        <v>1400</v>
      </c>
      <c r="N634" s="1" t="s">
        <v>1350</v>
      </c>
      <c r="O634" s="1" t="s">
        <v>1344</v>
      </c>
      <c r="P634" s="1" t="s">
        <v>1606</v>
      </c>
      <c r="Q634" s="1" t="s">
        <v>1366</v>
      </c>
      <c r="R634" s="1" t="s">
        <v>1615</v>
      </c>
    </row>
    <row r="635" spans="1:18" x14ac:dyDescent="0.45">
      <c r="A635" s="6">
        <f t="shared" si="12"/>
        <v>12512</v>
      </c>
      <c r="B635" s="6">
        <f>COUNTIF(D$1:D635,D635)</f>
        <v>2</v>
      </c>
      <c r="C635" s="1">
        <v>1251</v>
      </c>
      <c r="D635" s="1" t="s">
        <v>821</v>
      </c>
      <c r="F635" s="1" t="s">
        <v>822</v>
      </c>
      <c r="G635" s="1" t="s">
        <v>248</v>
      </c>
      <c r="I635" s="1" t="s">
        <v>225</v>
      </c>
      <c r="K635" s="1" t="s">
        <v>1559</v>
      </c>
      <c r="M635" s="1" t="s">
        <v>444</v>
      </c>
      <c r="N635" s="1" t="s">
        <v>1350</v>
      </c>
      <c r="O635" s="1" t="s">
        <v>1344</v>
      </c>
      <c r="P635" s="1" t="s">
        <v>1606</v>
      </c>
      <c r="Q635" s="1" t="s">
        <v>1366</v>
      </c>
      <c r="R635" s="1" t="s">
        <v>1615</v>
      </c>
    </row>
    <row r="636" spans="1:18" x14ac:dyDescent="0.45">
      <c r="A636" s="6">
        <f t="shared" si="12"/>
        <v>33471</v>
      </c>
      <c r="B636" s="6">
        <f>COUNTIF(D$1:D636,D636)</f>
        <v>1</v>
      </c>
      <c r="C636" s="1">
        <v>3347</v>
      </c>
      <c r="D636" s="1" t="s">
        <v>1560</v>
      </c>
      <c r="F636" s="1" t="s">
        <v>1561</v>
      </c>
      <c r="G636" s="1" t="s">
        <v>764</v>
      </c>
      <c r="K636" s="1" t="s">
        <v>1562</v>
      </c>
      <c r="M636" s="1" t="s">
        <v>708</v>
      </c>
      <c r="N636" s="1" t="s">
        <v>1350</v>
      </c>
      <c r="O636" s="1" t="s">
        <v>1344</v>
      </c>
      <c r="P636" s="1" t="s">
        <v>1606</v>
      </c>
      <c r="Q636" s="1" t="s">
        <v>1366</v>
      </c>
      <c r="R636" s="1" t="s">
        <v>1615</v>
      </c>
    </row>
    <row r="637" spans="1:18" x14ac:dyDescent="0.45">
      <c r="A637" s="6">
        <f t="shared" si="12"/>
        <v>56692</v>
      </c>
      <c r="B637" s="6">
        <f>COUNTIF(D$1:D637,D637)</f>
        <v>2</v>
      </c>
      <c r="C637" s="1">
        <v>5669</v>
      </c>
      <c r="D637" s="1" t="s">
        <v>905</v>
      </c>
      <c r="F637" s="1" t="s">
        <v>906</v>
      </c>
      <c r="G637" s="1" t="s">
        <v>61</v>
      </c>
      <c r="I637" s="1" t="s">
        <v>49</v>
      </c>
      <c r="K637" s="1" t="s">
        <v>1563</v>
      </c>
      <c r="M637" s="1" t="s">
        <v>1400</v>
      </c>
      <c r="N637" s="1" t="s">
        <v>1350</v>
      </c>
      <c r="O637" s="1" t="s">
        <v>1344</v>
      </c>
      <c r="P637" s="1" t="s">
        <v>1606</v>
      </c>
      <c r="Q637" s="1" t="s">
        <v>1366</v>
      </c>
      <c r="R637" s="1" t="s">
        <v>1615</v>
      </c>
    </row>
    <row r="638" spans="1:18" x14ac:dyDescent="0.45">
      <c r="A638" s="6">
        <f t="shared" si="12"/>
        <v>1542</v>
      </c>
      <c r="B638" s="6">
        <f>COUNTIF(D$1:D638,D638)</f>
        <v>2</v>
      </c>
      <c r="C638" s="1">
        <v>154</v>
      </c>
      <c r="D638" s="1" t="s">
        <v>800</v>
      </c>
      <c r="F638" s="1" t="s">
        <v>801</v>
      </c>
      <c r="G638" s="1" t="s">
        <v>32</v>
      </c>
      <c r="I638" s="1" t="s">
        <v>225</v>
      </c>
      <c r="K638" s="1" t="s">
        <v>1564</v>
      </c>
      <c r="M638" s="1" t="s">
        <v>625</v>
      </c>
      <c r="N638" s="1" t="s">
        <v>1350</v>
      </c>
      <c r="O638" s="1" t="s">
        <v>1344</v>
      </c>
      <c r="P638" s="1" t="s">
        <v>1606</v>
      </c>
      <c r="Q638" s="1" t="s">
        <v>1366</v>
      </c>
      <c r="R638" s="1" t="s">
        <v>1615</v>
      </c>
    </row>
    <row r="639" spans="1:18" x14ac:dyDescent="0.45">
      <c r="A639" s="6">
        <f t="shared" si="12"/>
        <v>10192</v>
      </c>
      <c r="B639" s="6">
        <f>COUNTIF(D$1:D639,D639)</f>
        <v>2</v>
      </c>
      <c r="C639" s="1">
        <v>1019</v>
      </c>
      <c r="D639" s="1" t="s">
        <v>771</v>
      </c>
      <c r="F639" s="1" t="s">
        <v>772</v>
      </c>
      <c r="G639" s="1" t="s">
        <v>268</v>
      </c>
      <c r="I639" s="1" t="s">
        <v>230</v>
      </c>
      <c r="K639" s="1" t="s">
        <v>1565</v>
      </c>
      <c r="M639" s="1" t="s">
        <v>463</v>
      </c>
      <c r="N639" s="1" t="s">
        <v>1350</v>
      </c>
      <c r="O639" s="1" t="s">
        <v>1344</v>
      </c>
      <c r="P639" s="1" t="s">
        <v>1606</v>
      </c>
      <c r="Q639" s="1" t="s">
        <v>1366</v>
      </c>
      <c r="R639" s="1" t="s">
        <v>1615</v>
      </c>
    </row>
    <row r="640" spans="1:18" x14ac:dyDescent="0.45">
      <c r="A640" s="6">
        <f t="shared" si="12"/>
        <v>7101</v>
      </c>
      <c r="B640" s="6">
        <f>COUNTIF(D$1:D640,D640)</f>
        <v>1</v>
      </c>
      <c r="C640" s="1">
        <v>710</v>
      </c>
      <c r="D640" s="1" t="s">
        <v>1566</v>
      </c>
      <c r="F640" s="1" t="s">
        <v>1567</v>
      </c>
      <c r="G640" s="1" t="s">
        <v>126</v>
      </c>
      <c r="I640" s="1" t="s">
        <v>122</v>
      </c>
      <c r="K640" s="1" t="s">
        <v>1568</v>
      </c>
      <c r="N640" s="1" t="s">
        <v>1346</v>
      </c>
      <c r="O640" s="1" t="s">
        <v>1341</v>
      </c>
      <c r="P640" s="1" t="s">
        <v>1647</v>
      </c>
      <c r="Q640" s="1" t="s">
        <v>1366</v>
      </c>
      <c r="R640" s="1" t="s">
        <v>1615</v>
      </c>
    </row>
    <row r="641" spans="1:18" x14ac:dyDescent="0.45">
      <c r="A641" s="6">
        <f t="shared" si="12"/>
        <v>5201</v>
      </c>
      <c r="B641" s="6">
        <f>COUNTIF(D$1:D641,D641)</f>
        <v>1</v>
      </c>
      <c r="C641" s="1">
        <v>520</v>
      </c>
      <c r="D641" s="1" t="s">
        <v>1569</v>
      </c>
      <c r="F641" s="1" t="s">
        <v>1570</v>
      </c>
      <c r="G641" s="1" t="s">
        <v>187</v>
      </c>
      <c r="I641" s="1" t="s">
        <v>122</v>
      </c>
      <c r="K641" s="1" t="s">
        <v>1571</v>
      </c>
      <c r="N641" s="1" t="s">
        <v>1346</v>
      </c>
      <c r="O641" s="1" t="s">
        <v>1341</v>
      </c>
      <c r="P641" s="1" t="s">
        <v>1646</v>
      </c>
      <c r="Q641" s="1" t="s">
        <v>1366</v>
      </c>
      <c r="R641" s="1" t="s">
        <v>1615</v>
      </c>
    </row>
    <row r="642" spans="1:18" x14ac:dyDescent="0.45">
      <c r="A642" s="6">
        <f t="shared" si="12"/>
        <v>2552</v>
      </c>
      <c r="B642" s="6">
        <f>COUNTIF(D$1:D642,D642)</f>
        <v>2</v>
      </c>
      <c r="C642" s="1">
        <v>255</v>
      </c>
      <c r="D642" s="1" t="s">
        <v>575</v>
      </c>
      <c r="F642" s="1" t="s">
        <v>576</v>
      </c>
      <c r="G642" s="1" t="s">
        <v>116</v>
      </c>
      <c r="I642" s="1" t="s">
        <v>139</v>
      </c>
      <c r="K642" s="1" t="s">
        <v>1572</v>
      </c>
      <c r="N642" s="1" t="s">
        <v>1346</v>
      </c>
      <c r="O642" s="1" t="s">
        <v>1341</v>
      </c>
      <c r="P642" s="1" t="s">
        <v>1646</v>
      </c>
      <c r="Q642" s="1" t="s">
        <v>1366</v>
      </c>
      <c r="R642" s="1" t="s">
        <v>1615</v>
      </c>
    </row>
    <row r="643" spans="1:18" x14ac:dyDescent="0.45">
      <c r="A643" s="6">
        <f t="shared" si="12"/>
        <v>8062</v>
      </c>
      <c r="B643" s="6">
        <f>COUNTIF(D$1:D643,D643)</f>
        <v>2</v>
      </c>
      <c r="C643" s="1">
        <v>806</v>
      </c>
      <c r="D643" s="1" t="s">
        <v>136</v>
      </c>
      <c r="F643" s="1" t="s">
        <v>137</v>
      </c>
      <c r="G643" s="1" t="s">
        <v>138</v>
      </c>
      <c r="I643" s="1" t="s">
        <v>139</v>
      </c>
      <c r="K643" s="1" t="s">
        <v>1573</v>
      </c>
      <c r="N643" s="1" t="s">
        <v>1346</v>
      </c>
      <c r="O643" s="1" t="s">
        <v>1341</v>
      </c>
      <c r="P643" s="1" t="s">
        <v>1646</v>
      </c>
      <c r="Q643" s="1" t="s">
        <v>1366</v>
      </c>
      <c r="R643" s="1" t="s">
        <v>1615</v>
      </c>
    </row>
    <row r="644" spans="1:18" x14ac:dyDescent="0.45">
      <c r="A644" s="6">
        <f t="shared" si="12"/>
        <v>2562</v>
      </c>
      <c r="B644" s="6">
        <f>COUNTIF(D$1:D644,D644)</f>
        <v>2</v>
      </c>
      <c r="C644" s="1">
        <v>256</v>
      </c>
      <c r="D644" s="1" t="s">
        <v>572</v>
      </c>
      <c r="F644" s="1" t="s">
        <v>573</v>
      </c>
      <c r="G644" s="1" t="s">
        <v>116</v>
      </c>
      <c r="I644" s="1" t="s">
        <v>139</v>
      </c>
      <c r="K644" s="1" t="s">
        <v>1574</v>
      </c>
      <c r="N644" s="1" t="s">
        <v>1346</v>
      </c>
      <c r="O644" s="1" t="s">
        <v>1341</v>
      </c>
      <c r="P644" s="1" t="s">
        <v>1646</v>
      </c>
      <c r="Q644" s="1" t="s">
        <v>1366</v>
      </c>
      <c r="R644" s="1" t="s">
        <v>1615</v>
      </c>
    </row>
    <row r="645" spans="1:18" x14ac:dyDescent="0.45">
      <c r="A645" s="6">
        <f t="shared" si="12"/>
        <v>2582</v>
      </c>
      <c r="B645" s="6">
        <f>COUNTIF(D$1:D645,D645)</f>
        <v>2</v>
      </c>
      <c r="C645" s="1">
        <v>258</v>
      </c>
      <c r="D645" s="1" t="s">
        <v>582</v>
      </c>
      <c r="F645" s="1" t="s">
        <v>583</v>
      </c>
      <c r="G645" s="1" t="s">
        <v>116</v>
      </c>
      <c r="I645" s="1" t="s">
        <v>94</v>
      </c>
      <c r="K645" s="1" t="s">
        <v>1575</v>
      </c>
      <c r="N645" s="1" t="s">
        <v>1346</v>
      </c>
      <c r="O645" s="1" t="s">
        <v>1341</v>
      </c>
      <c r="P645" s="1" t="s">
        <v>1646</v>
      </c>
      <c r="Q645" s="1" t="s">
        <v>1366</v>
      </c>
      <c r="R645" s="1" t="s">
        <v>1615</v>
      </c>
    </row>
    <row r="646" spans="1:18" x14ac:dyDescent="0.45">
      <c r="A646" s="6">
        <f t="shared" si="12"/>
        <v>2612</v>
      </c>
      <c r="B646" s="6">
        <f>COUNTIF(D$1:D646,D646)</f>
        <v>2</v>
      </c>
      <c r="C646" s="1">
        <v>261</v>
      </c>
      <c r="D646" s="1" t="s">
        <v>527</v>
      </c>
      <c r="F646" s="1" t="s">
        <v>528</v>
      </c>
      <c r="G646" s="1" t="s">
        <v>116</v>
      </c>
      <c r="I646" s="1" t="s">
        <v>312</v>
      </c>
      <c r="K646" s="1" t="s">
        <v>1576</v>
      </c>
      <c r="N646" s="1" t="s">
        <v>1346</v>
      </c>
      <c r="O646" s="1" t="s">
        <v>1341</v>
      </c>
      <c r="P646" s="1" t="s">
        <v>1646</v>
      </c>
      <c r="Q646" s="1" t="s">
        <v>1366</v>
      </c>
      <c r="R646" s="1" t="s">
        <v>1615</v>
      </c>
    </row>
    <row r="647" spans="1:18" x14ac:dyDescent="0.45">
      <c r="A647" s="6">
        <f t="shared" si="12"/>
        <v>2672</v>
      </c>
      <c r="B647" s="6">
        <f>COUNTIF(D$1:D647,D647)</f>
        <v>2</v>
      </c>
      <c r="C647" s="1">
        <v>267</v>
      </c>
      <c r="D647" s="1" t="s">
        <v>530</v>
      </c>
      <c r="F647" s="1" t="s">
        <v>531</v>
      </c>
      <c r="G647" s="1" t="s">
        <v>116</v>
      </c>
      <c r="I647" s="1" t="s">
        <v>289</v>
      </c>
      <c r="K647" s="1" t="s">
        <v>1577</v>
      </c>
      <c r="N647" s="1" t="s">
        <v>1346</v>
      </c>
      <c r="O647" s="1" t="s">
        <v>1341</v>
      </c>
      <c r="P647" s="1" t="s">
        <v>1646</v>
      </c>
      <c r="Q647" s="1" t="s">
        <v>1366</v>
      </c>
      <c r="R647" s="1" t="s">
        <v>1615</v>
      </c>
    </row>
    <row r="648" spans="1:18" x14ac:dyDescent="0.45">
      <c r="A648" s="6">
        <f t="shared" si="12"/>
        <v>2622</v>
      </c>
      <c r="B648" s="6">
        <f>COUNTIF(D$1:D648,D648)</f>
        <v>2</v>
      </c>
      <c r="C648" s="1">
        <v>262</v>
      </c>
      <c r="D648" s="1" t="s">
        <v>521</v>
      </c>
      <c r="F648" s="1" t="s">
        <v>522</v>
      </c>
      <c r="G648" s="1" t="s">
        <v>116</v>
      </c>
      <c r="I648" s="1" t="s">
        <v>289</v>
      </c>
      <c r="K648" s="1" t="s">
        <v>1578</v>
      </c>
      <c r="N648" s="1" t="s">
        <v>1346</v>
      </c>
      <c r="O648" s="1" t="s">
        <v>1341</v>
      </c>
      <c r="P648" s="1" t="s">
        <v>1646</v>
      </c>
      <c r="Q648" s="1" t="s">
        <v>1366</v>
      </c>
      <c r="R648" s="1" t="s">
        <v>1615</v>
      </c>
    </row>
    <row r="649" spans="1:18" x14ac:dyDescent="0.45">
      <c r="A649" s="6">
        <f t="shared" si="12"/>
        <v>2662</v>
      </c>
      <c r="B649" s="6">
        <f>COUNTIF(D$1:D649,D649)</f>
        <v>2</v>
      </c>
      <c r="C649" s="1">
        <v>266</v>
      </c>
      <c r="D649" s="1" t="s">
        <v>536</v>
      </c>
      <c r="F649" s="1" t="s">
        <v>537</v>
      </c>
      <c r="G649" s="1" t="s">
        <v>116</v>
      </c>
      <c r="I649" s="1" t="s">
        <v>289</v>
      </c>
      <c r="K649" s="1" t="s">
        <v>1579</v>
      </c>
      <c r="N649" s="1" t="s">
        <v>1346</v>
      </c>
      <c r="O649" s="1" t="s">
        <v>1341</v>
      </c>
      <c r="P649" s="1" t="s">
        <v>1646</v>
      </c>
      <c r="Q649" s="1" t="s">
        <v>1366</v>
      </c>
      <c r="R649" s="1" t="s">
        <v>1615</v>
      </c>
    </row>
    <row r="650" spans="1:18" x14ac:dyDescent="0.45">
      <c r="A650" s="6">
        <f t="shared" si="12"/>
        <v>1002</v>
      </c>
      <c r="B650" s="6">
        <f>COUNTIF(D$1:D650,D650)</f>
        <v>2</v>
      </c>
      <c r="C650" s="1">
        <v>100</v>
      </c>
      <c r="D650" s="1" t="s">
        <v>469</v>
      </c>
      <c r="F650" s="1" t="s">
        <v>470</v>
      </c>
      <c r="G650" s="1" t="s">
        <v>32</v>
      </c>
      <c r="I650" s="1" t="s">
        <v>122</v>
      </c>
      <c r="K650" s="1" t="s">
        <v>1580</v>
      </c>
      <c r="N650" s="1" t="s">
        <v>1348</v>
      </c>
      <c r="O650" s="1" t="s">
        <v>1344</v>
      </c>
      <c r="P650" s="1" t="s">
        <v>1646</v>
      </c>
      <c r="Q650" s="1" t="s">
        <v>1366</v>
      </c>
      <c r="R650" s="1" t="s">
        <v>1615</v>
      </c>
    </row>
    <row r="651" spans="1:18" x14ac:dyDescent="0.45">
      <c r="A651" s="6">
        <f t="shared" si="12"/>
        <v>1082</v>
      </c>
      <c r="B651" s="6">
        <f>COUNTIF(D$1:D651,D651)</f>
        <v>2</v>
      </c>
      <c r="C651" s="1">
        <v>108</v>
      </c>
      <c r="D651" s="1" t="s">
        <v>428</v>
      </c>
      <c r="F651" s="1" t="s">
        <v>429</v>
      </c>
      <c r="G651" s="1" t="s">
        <v>32</v>
      </c>
      <c r="I651" s="1" t="s">
        <v>139</v>
      </c>
      <c r="K651" s="1" t="s">
        <v>1581</v>
      </c>
      <c r="N651" s="1" t="s">
        <v>1348</v>
      </c>
      <c r="O651" s="1" t="s">
        <v>1344</v>
      </c>
      <c r="P651" s="1" t="s">
        <v>1646</v>
      </c>
      <c r="Q651" s="1" t="s">
        <v>1366</v>
      </c>
      <c r="R651" s="1" t="s">
        <v>1615</v>
      </c>
    </row>
    <row r="652" spans="1:18" x14ac:dyDescent="0.45">
      <c r="A652" s="6">
        <f t="shared" si="12"/>
        <v>8032</v>
      </c>
      <c r="B652" s="6">
        <f>COUNTIF(D$1:D652,D652)</f>
        <v>2</v>
      </c>
      <c r="C652" s="1">
        <v>803</v>
      </c>
      <c r="D652" s="1" t="s">
        <v>405</v>
      </c>
      <c r="F652" s="1" t="s">
        <v>406</v>
      </c>
      <c r="G652" s="1" t="s">
        <v>138</v>
      </c>
      <c r="I652" s="1" t="s">
        <v>139</v>
      </c>
      <c r="K652" s="1" t="s">
        <v>1582</v>
      </c>
      <c r="N652" s="1" t="s">
        <v>1348</v>
      </c>
      <c r="O652" s="1" t="s">
        <v>1344</v>
      </c>
      <c r="P652" s="1" t="s">
        <v>1646</v>
      </c>
      <c r="Q652" s="1" t="s">
        <v>1366</v>
      </c>
      <c r="R652" s="1" t="s">
        <v>1615</v>
      </c>
    </row>
    <row r="653" spans="1:18" x14ac:dyDescent="0.45">
      <c r="A653" s="6">
        <f t="shared" si="12"/>
        <v>2012</v>
      </c>
      <c r="B653" s="6">
        <f>COUNTIF(D$1:D653,D653)</f>
        <v>2</v>
      </c>
      <c r="C653" s="1">
        <v>201</v>
      </c>
      <c r="D653" s="1" t="s">
        <v>1473</v>
      </c>
      <c r="F653" s="1" t="s">
        <v>1474</v>
      </c>
      <c r="G653" s="1" t="s">
        <v>116</v>
      </c>
      <c r="I653" s="1" t="s">
        <v>122</v>
      </c>
      <c r="K653" s="1" t="s">
        <v>1583</v>
      </c>
      <c r="N653" s="1" t="s">
        <v>1348</v>
      </c>
      <c r="O653" s="1" t="s">
        <v>1344</v>
      </c>
      <c r="P653" s="1" t="s">
        <v>1646</v>
      </c>
      <c r="Q653" s="1" t="s">
        <v>1366</v>
      </c>
      <c r="R653" s="1" t="s">
        <v>1615</v>
      </c>
    </row>
    <row r="654" spans="1:18" x14ac:dyDescent="0.45">
      <c r="A654" s="6">
        <f t="shared" si="12"/>
        <v>4132</v>
      </c>
      <c r="B654" s="6">
        <f>COUNTIF(D$1:D654,D654)</f>
        <v>2</v>
      </c>
      <c r="C654" s="1">
        <v>413</v>
      </c>
      <c r="D654" s="1" t="s">
        <v>170</v>
      </c>
      <c r="F654" s="1" t="s">
        <v>171</v>
      </c>
      <c r="G654" s="1" t="s">
        <v>98</v>
      </c>
      <c r="I654" s="1" t="s">
        <v>99</v>
      </c>
      <c r="K654" s="1" t="s">
        <v>1584</v>
      </c>
      <c r="N654" s="1" t="s">
        <v>1348</v>
      </c>
      <c r="O654" s="1" t="s">
        <v>1344</v>
      </c>
      <c r="P654" s="1" t="s">
        <v>1646</v>
      </c>
      <c r="Q654" s="1" t="s">
        <v>1366</v>
      </c>
      <c r="R654" s="1" t="s">
        <v>1615</v>
      </c>
    </row>
    <row r="655" spans="1:18" x14ac:dyDescent="0.45">
      <c r="A655" s="6">
        <f t="shared" si="12"/>
        <v>4172</v>
      </c>
      <c r="B655" s="6">
        <f>COUNTIF(D$1:D655,D655)</f>
        <v>2</v>
      </c>
      <c r="C655" s="1">
        <v>417</v>
      </c>
      <c r="D655" s="1" t="s">
        <v>431</v>
      </c>
      <c r="F655" s="1" t="s">
        <v>432</v>
      </c>
      <c r="G655" s="1" t="s">
        <v>98</v>
      </c>
      <c r="I655" s="1" t="s">
        <v>139</v>
      </c>
      <c r="K655" s="1" t="s">
        <v>1585</v>
      </c>
      <c r="N655" s="1" t="s">
        <v>1348</v>
      </c>
      <c r="O655" s="1" t="s">
        <v>1344</v>
      </c>
      <c r="P655" s="1" t="s">
        <v>1646</v>
      </c>
      <c r="Q655" s="1" t="s">
        <v>1366</v>
      </c>
      <c r="R655" s="1" t="s">
        <v>1615</v>
      </c>
    </row>
    <row r="656" spans="1:18" x14ac:dyDescent="0.45">
      <c r="A656" s="6">
        <f t="shared" si="12"/>
        <v>2132</v>
      </c>
      <c r="B656" s="6">
        <f>COUNTIF(D$1:D656,D656)</f>
        <v>2</v>
      </c>
      <c r="C656" s="1">
        <v>213</v>
      </c>
      <c r="D656" s="1" t="s">
        <v>438</v>
      </c>
      <c r="F656" s="1" t="s">
        <v>439</v>
      </c>
      <c r="G656" s="1" t="s">
        <v>116</v>
      </c>
      <c r="I656" s="1" t="s">
        <v>139</v>
      </c>
      <c r="K656" s="1" t="s">
        <v>1586</v>
      </c>
      <c r="N656" s="1" t="s">
        <v>1348</v>
      </c>
      <c r="O656" s="1" t="s">
        <v>1344</v>
      </c>
      <c r="P656" s="1" t="s">
        <v>1646</v>
      </c>
      <c r="Q656" s="1" t="s">
        <v>1366</v>
      </c>
      <c r="R656" s="1" t="s">
        <v>1615</v>
      </c>
    </row>
    <row r="657" spans="1:18" x14ac:dyDescent="0.45">
      <c r="A657" s="6">
        <f t="shared" si="12"/>
        <v>2322</v>
      </c>
      <c r="B657" s="6">
        <f>COUNTIF(D$1:D657,D657)</f>
        <v>2</v>
      </c>
      <c r="C657" s="1">
        <v>232</v>
      </c>
      <c r="D657" s="1" t="s">
        <v>347</v>
      </c>
      <c r="F657" s="1" t="s">
        <v>348</v>
      </c>
      <c r="G657" s="1" t="s">
        <v>116</v>
      </c>
      <c r="I657" s="1" t="s">
        <v>99</v>
      </c>
      <c r="K657" s="1" t="s">
        <v>1587</v>
      </c>
      <c r="N657" s="1" t="s">
        <v>1348</v>
      </c>
      <c r="O657" s="1" t="s">
        <v>1344</v>
      </c>
      <c r="P657" s="1" t="s">
        <v>1646</v>
      </c>
      <c r="Q657" s="1" t="s">
        <v>1366</v>
      </c>
      <c r="R657" s="1" t="s">
        <v>1615</v>
      </c>
    </row>
    <row r="658" spans="1:18" x14ac:dyDescent="0.45">
      <c r="A658" s="6">
        <f t="shared" si="12"/>
        <v>2352</v>
      </c>
      <c r="B658" s="6">
        <f>COUNTIF(D$1:D658,D658)</f>
        <v>2</v>
      </c>
      <c r="C658" s="1">
        <v>235</v>
      </c>
      <c r="D658" s="1" t="s">
        <v>321</v>
      </c>
      <c r="F658" s="1" t="s">
        <v>322</v>
      </c>
      <c r="G658" s="1" t="s">
        <v>116</v>
      </c>
      <c r="I658" s="1" t="s">
        <v>312</v>
      </c>
      <c r="K658" s="1" t="s">
        <v>1534</v>
      </c>
      <c r="N658" s="1" t="s">
        <v>1348</v>
      </c>
      <c r="O658" s="1" t="s">
        <v>1344</v>
      </c>
      <c r="P658" s="1" t="s">
        <v>1646</v>
      </c>
      <c r="Q658" s="1" t="s">
        <v>1366</v>
      </c>
      <c r="R658" s="1" t="s">
        <v>1615</v>
      </c>
    </row>
    <row r="659" spans="1:18" x14ac:dyDescent="0.45">
      <c r="A659" s="6">
        <f t="shared" si="12"/>
        <v>2332</v>
      </c>
      <c r="B659" s="6">
        <f>COUNTIF(D$1:D659,D659)</f>
        <v>2</v>
      </c>
      <c r="C659" s="1">
        <v>233</v>
      </c>
      <c r="D659" s="1" t="s">
        <v>324</v>
      </c>
      <c r="F659" s="1" t="s">
        <v>325</v>
      </c>
      <c r="G659" s="1" t="s">
        <v>116</v>
      </c>
      <c r="I659" s="1" t="s">
        <v>312</v>
      </c>
      <c r="K659" s="1" t="s">
        <v>1588</v>
      </c>
      <c r="N659" s="1" t="s">
        <v>1348</v>
      </c>
      <c r="O659" s="1" t="s">
        <v>1344</v>
      </c>
      <c r="P659" s="1" t="s">
        <v>1646</v>
      </c>
      <c r="Q659" s="1" t="s">
        <v>1366</v>
      </c>
      <c r="R659" s="1" t="s">
        <v>1615</v>
      </c>
    </row>
    <row r="660" spans="1:18" x14ac:dyDescent="0.45">
      <c r="A660" s="6">
        <f t="shared" si="12"/>
        <v>2342</v>
      </c>
      <c r="B660" s="6">
        <f>COUNTIF(D$1:D660,D660)</f>
        <v>2</v>
      </c>
      <c r="C660" s="1">
        <v>234</v>
      </c>
      <c r="D660" s="1" t="s">
        <v>310</v>
      </c>
      <c r="F660" s="1" t="s">
        <v>311</v>
      </c>
      <c r="G660" s="1" t="s">
        <v>116</v>
      </c>
      <c r="I660" s="1" t="s">
        <v>312</v>
      </c>
      <c r="K660" s="1" t="s">
        <v>1589</v>
      </c>
      <c r="N660" s="1" t="s">
        <v>1348</v>
      </c>
      <c r="O660" s="1" t="s">
        <v>1344</v>
      </c>
      <c r="P660" s="1" t="s">
        <v>1646</v>
      </c>
      <c r="Q660" s="1" t="s">
        <v>1366</v>
      </c>
      <c r="R660" s="1" t="s">
        <v>1615</v>
      </c>
    </row>
    <row r="661" spans="1:18" x14ac:dyDescent="0.45">
      <c r="A661" s="6">
        <f t="shared" si="12"/>
        <v>2362</v>
      </c>
      <c r="B661" s="6">
        <f>COUNTIF(D$1:D661,D661)</f>
        <v>2</v>
      </c>
      <c r="C661" s="1">
        <v>236</v>
      </c>
      <c r="D661" s="1" t="s">
        <v>287</v>
      </c>
      <c r="F661" s="1" t="s">
        <v>288</v>
      </c>
      <c r="G661" s="1" t="s">
        <v>116</v>
      </c>
      <c r="I661" s="1" t="s">
        <v>289</v>
      </c>
      <c r="K661" s="1" t="s">
        <v>1590</v>
      </c>
      <c r="N661" s="1" t="s">
        <v>1348</v>
      </c>
      <c r="O661" s="1" t="s">
        <v>1344</v>
      </c>
      <c r="P661" s="1" t="s">
        <v>1646</v>
      </c>
      <c r="Q661" s="1" t="s">
        <v>1366</v>
      </c>
      <c r="R661" s="1" t="s">
        <v>1615</v>
      </c>
    </row>
    <row r="662" spans="1:18" x14ac:dyDescent="0.45">
      <c r="A662" s="6">
        <f t="shared" si="12"/>
        <v>2392</v>
      </c>
      <c r="B662" s="6">
        <f>COUNTIF(D$1:D662,D662)</f>
        <v>2</v>
      </c>
      <c r="C662" s="1">
        <v>239</v>
      </c>
      <c r="D662" s="1" t="s">
        <v>298</v>
      </c>
      <c r="F662" s="1" t="s">
        <v>299</v>
      </c>
      <c r="G662" s="1" t="s">
        <v>116</v>
      </c>
      <c r="I662" s="1" t="s">
        <v>289</v>
      </c>
      <c r="K662" s="1" t="s">
        <v>1591</v>
      </c>
      <c r="N662" s="1" t="s">
        <v>1348</v>
      </c>
      <c r="O662" s="1" t="s">
        <v>1344</v>
      </c>
      <c r="P662" s="1" t="s">
        <v>1646</v>
      </c>
      <c r="Q662" s="1" t="s">
        <v>1366</v>
      </c>
      <c r="R662" s="1" t="s">
        <v>1615</v>
      </c>
    </row>
    <row r="663" spans="1:18" x14ac:dyDescent="0.45">
      <c r="A663" s="6">
        <f t="shared" si="12"/>
        <v>2402</v>
      </c>
      <c r="B663" s="6">
        <f>COUNTIF(D$1:D663,D663)</f>
        <v>2</v>
      </c>
      <c r="C663" s="1">
        <v>240</v>
      </c>
      <c r="D663" s="1" t="s">
        <v>301</v>
      </c>
      <c r="F663" s="1" t="s">
        <v>302</v>
      </c>
      <c r="G663" s="1" t="s">
        <v>116</v>
      </c>
      <c r="I663" s="1" t="s">
        <v>289</v>
      </c>
      <c r="K663" s="1" t="s">
        <v>1592</v>
      </c>
      <c r="N663" s="1" t="s">
        <v>1348</v>
      </c>
      <c r="O663" s="1" t="s">
        <v>1344</v>
      </c>
      <c r="P663" s="1" t="s">
        <v>1646</v>
      </c>
      <c r="Q663" s="1" t="s">
        <v>1366</v>
      </c>
      <c r="R663" s="1" t="s">
        <v>1615</v>
      </c>
    </row>
    <row r="664" spans="1:18" x14ac:dyDescent="0.45">
      <c r="A664" s="6">
        <f t="shared" si="12"/>
        <v>2372</v>
      </c>
      <c r="B664" s="6">
        <f>COUNTIF(D$1:D664,D664)</f>
        <v>2</v>
      </c>
      <c r="C664" s="1">
        <v>237</v>
      </c>
      <c r="D664" s="1" t="s">
        <v>304</v>
      </c>
      <c r="F664" s="1" t="s">
        <v>305</v>
      </c>
      <c r="G664" s="1" t="s">
        <v>116</v>
      </c>
      <c r="I664" s="1" t="s">
        <v>289</v>
      </c>
      <c r="K664" s="1" t="s">
        <v>1593</v>
      </c>
      <c r="N664" s="1" t="s">
        <v>1348</v>
      </c>
      <c r="O664" s="1" t="s">
        <v>1344</v>
      </c>
      <c r="P664" s="1" t="s">
        <v>1646</v>
      </c>
      <c r="Q664" s="1" t="s">
        <v>1366</v>
      </c>
      <c r="R664" s="1" t="s">
        <v>1615</v>
      </c>
    </row>
    <row r="665" spans="1:18" x14ac:dyDescent="0.45">
      <c r="A665" s="6">
        <f t="shared" si="12"/>
        <v>2422</v>
      </c>
      <c r="B665" s="6">
        <f>COUNTIF(D$1:D665,D665)</f>
        <v>2</v>
      </c>
      <c r="C665" s="1">
        <v>242</v>
      </c>
      <c r="D665" s="1" t="s">
        <v>292</v>
      </c>
      <c r="F665" s="1" t="s">
        <v>293</v>
      </c>
      <c r="G665" s="1" t="s">
        <v>116</v>
      </c>
      <c r="I665" s="1" t="s">
        <v>289</v>
      </c>
      <c r="K665" s="1" t="s">
        <v>1497</v>
      </c>
      <c r="N665" s="1" t="s">
        <v>1348</v>
      </c>
      <c r="O665" s="1" t="s">
        <v>1344</v>
      </c>
      <c r="P665" s="1" t="s">
        <v>1646</v>
      </c>
      <c r="Q665" s="1" t="s">
        <v>1366</v>
      </c>
      <c r="R665" s="1" t="s">
        <v>1615</v>
      </c>
    </row>
    <row r="666" spans="1:18" x14ac:dyDescent="0.45">
      <c r="A666" s="6">
        <f t="shared" si="12"/>
        <v>2412</v>
      </c>
      <c r="B666" s="6">
        <f>COUNTIF(D$1:D666,D666)</f>
        <v>2</v>
      </c>
      <c r="C666" s="1">
        <v>241</v>
      </c>
      <c r="D666" s="1" t="s">
        <v>295</v>
      </c>
      <c r="F666" s="1" t="s">
        <v>296</v>
      </c>
      <c r="G666" s="1" t="s">
        <v>116</v>
      </c>
      <c r="I666" s="1" t="s">
        <v>289</v>
      </c>
      <c r="K666" s="1" t="s">
        <v>1455</v>
      </c>
      <c r="N666" s="1" t="s">
        <v>1348</v>
      </c>
      <c r="O666" s="1" t="s">
        <v>1344</v>
      </c>
      <c r="P666" s="1" t="s">
        <v>1646</v>
      </c>
      <c r="Q666" s="1" t="s">
        <v>1366</v>
      </c>
      <c r="R666" s="1" t="s">
        <v>1615</v>
      </c>
    </row>
    <row r="667" spans="1:18" x14ac:dyDescent="0.45">
      <c r="A667" s="6">
        <f t="shared" si="12"/>
        <v>2432</v>
      </c>
      <c r="B667" s="6">
        <f>COUNTIF(D$1:D667,D667)</f>
        <v>2</v>
      </c>
      <c r="C667" s="1">
        <v>243</v>
      </c>
      <c r="D667" s="1" t="s">
        <v>327</v>
      </c>
      <c r="F667" s="1" t="s">
        <v>328</v>
      </c>
      <c r="G667" s="1" t="s">
        <v>116</v>
      </c>
      <c r="I667" s="1" t="s">
        <v>289</v>
      </c>
      <c r="K667" s="1" t="s">
        <v>1594</v>
      </c>
      <c r="N667" s="1" t="s">
        <v>1348</v>
      </c>
      <c r="O667" s="1" t="s">
        <v>1344</v>
      </c>
      <c r="P667" s="1" t="s">
        <v>1646</v>
      </c>
      <c r="Q667" s="1" t="s">
        <v>1366</v>
      </c>
      <c r="R667" s="1" t="s">
        <v>1615</v>
      </c>
    </row>
    <row r="668" spans="1:18" x14ac:dyDescent="0.45">
      <c r="A668" s="6">
        <f t="shared" si="12"/>
        <v>2442</v>
      </c>
      <c r="B668" s="6">
        <f>COUNTIF(D$1:D668,D668)</f>
        <v>2</v>
      </c>
      <c r="C668" s="1">
        <v>244</v>
      </c>
      <c r="D668" s="1" t="s">
        <v>330</v>
      </c>
      <c r="F668" s="1" t="s">
        <v>331</v>
      </c>
      <c r="G668" s="1" t="s">
        <v>116</v>
      </c>
      <c r="I668" s="1" t="s">
        <v>289</v>
      </c>
      <c r="K668" s="1" t="s">
        <v>1460</v>
      </c>
      <c r="N668" s="1" t="s">
        <v>1348</v>
      </c>
      <c r="O668" s="1" t="s">
        <v>1344</v>
      </c>
      <c r="P668" s="1" t="s">
        <v>1646</v>
      </c>
      <c r="Q668" s="1" t="s">
        <v>1366</v>
      </c>
      <c r="R668" s="1" t="s">
        <v>1615</v>
      </c>
    </row>
    <row r="669" spans="1:18" x14ac:dyDescent="0.45">
      <c r="A669" s="6">
        <f t="shared" si="12"/>
        <v>2382</v>
      </c>
      <c r="B669" s="6">
        <f>COUNTIF(D$1:D669,D669)</f>
        <v>2</v>
      </c>
      <c r="C669" s="1">
        <v>238</v>
      </c>
      <c r="D669" s="1" t="s">
        <v>307</v>
      </c>
      <c r="F669" s="1" t="s">
        <v>308</v>
      </c>
      <c r="G669" s="1" t="s">
        <v>116</v>
      </c>
      <c r="I669" s="1" t="s">
        <v>289</v>
      </c>
      <c r="K669" s="1" t="s">
        <v>1595</v>
      </c>
      <c r="N669" s="1" t="s">
        <v>1348</v>
      </c>
      <c r="O669" s="1" t="s">
        <v>1344</v>
      </c>
      <c r="P669" s="1" t="s">
        <v>1646</v>
      </c>
      <c r="Q669" s="1" t="s">
        <v>1366</v>
      </c>
      <c r="R669" s="1" t="s">
        <v>1615</v>
      </c>
    </row>
    <row r="670" spans="1:18" x14ac:dyDescent="0.45">
      <c r="A670" s="6">
        <f t="shared" si="12"/>
        <v>50272</v>
      </c>
      <c r="B670" s="6">
        <f>COUNTIF(D$1:D670,D670)</f>
        <v>2</v>
      </c>
      <c r="C670" s="1">
        <v>5027</v>
      </c>
      <c r="D670" s="1" t="s">
        <v>601</v>
      </c>
      <c r="F670" s="1" t="s">
        <v>602</v>
      </c>
      <c r="G670" s="1" t="s">
        <v>112</v>
      </c>
      <c r="I670" s="1" t="s">
        <v>122</v>
      </c>
      <c r="K670" s="1" t="s">
        <v>1596</v>
      </c>
      <c r="M670" s="1" t="s">
        <v>463</v>
      </c>
      <c r="N670" s="1" t="s">
        <v>1346</v>
      </c>
      <c r="O670" s="1" t="s">
        <v>1341</v>
      </c>
      <c r="P670" s="1" t="s">
        <v>1606</v>
      </c>
      <c r="Q670" s="1" t="s">
        <v>1366</v>
      </c>
      <c r="R670" s="1" t="s">
        <v>1615</v>
      </c>
    </row>
    <row r="671" spans="1:18" x14ac:dyDescent="0.45">
      <c r="A671" s="6">
        <f t="shared" si="12"/>
        <v>2532</v>
      </c>
      <c r="B671" s="6">
        <f>COUNTIF(D$1:D671,D671)</f>
        <v>2</v>
      </c>
      <c r="C671" s="1">
        <v>253</v>
      </c>
      <c r="D671" s="1" t="s">
        <v>617</v>
      </c>
      <c r="F671" s="1" t="s">
        <v>618</v>
      </c>
      <c r="G671" s="1" t="s">
        <v>116</v>
      </c>
      <c r="I671" s="1" t="s">
        <v>122</v>
      </c>
      <c r="K671" s="1" t="s">
        <v>1597</v>
      </c>
      <c r="M671" s="1" t="s">
        <v>314</v>
      </c>
      <c r="N671" s="1" t="s">
        <v>1346</v>
      </c>
      <c r="O671" s="1" t="s">
        <v>1341</v>
      </c>
      <c r="P671" s="1" t="s">
        <v>1606</v>
      </c>
      <c r="Q671" s="1" t="s">
        <v>1366</v>
      </c>
      <c r="R671" s="1" t="s">
        <v>1615</v>
      </c>
    </row>
    <row r="672" spans="1:18" x14ac:dyDescent="0.45">
      <c r="A672" s="6">
        <f t="shared" si="12"/>
        <v>1142</v>
      </c>
      <c r="B672" s="6">
        <f>COUNTIF(D$1:D672,D672)</f>
        <v>2</v>
      </c>
      <c r="C672" s="1">
        <v>114</v>
      </c>
      <c r="D672" s="1" t="s">
        <v>35</v>
      </c>
      <c r="F672" s="1" t="s">
        <v>121</v>
      </c>
      <c r="G672" s="1" t="s">
        <v>32</v>
      </c>
      <c r="I672" s="1" t="s">
        <v>122</v>
      </c>
      <c r="K672" s="1" t="s">
        <v>1391</v>
      </c>
      <c r="M672" s="1" t="s">
        <v>380</v>
      </c>
      <c r="N672" s="1" t="s">
        <v>1346</v>
      </c>
      <c r="O672" s="1" t="s">
        <v>1341</v>
      </c>
      <c r="P672" s="1" t="s">
        <v>1606</v>
      </c>
      <c r="Q672" s="1" t="s">
        <v>1366</v>
      </c>
      <c r="R672" s="1" t="s">
        <v>1615</v>
      </c>
    </row>
    <row r="673" spans="1:18" x14ac:dyDescent="0.45">
      <c r="A673" s="6">
        <f t="shared" si="12"/>
        <v>5202</v>
      </c>
      <c r="B673" s="6">
        <f>COUNTIF(D$1:D673,D673)</f>
        <v>2</v>
      </c>
      <c r="C673" s="1">
        <v>520</v>
      </c>
      <c r="D673" s="1" t="s">
        <v>1569</v>
      </c>
      <c r="F673" s="1" t="s">
        <v>1570</v>
      </c>
      <c r="G673" s="1" t="s">
        <v>187</v>
      </c>
      <c r="I673" s="1" t="s">
        <v>122</v>
      </c>
      <c r="K673" s="1" t="s">
        <v>1392</v>
      </c>
      <c r="M673" s="1" t="s">
        <v>555</v>
      </c>
      <c r="N673" s="1" t="s">
        <v>1346</v>
      </c>
      <c r="O673" s="1" t="s">
        <v>1341</v>
      </c>
      <c r="P673" s="1" t="s">
        <v>1606</v>
      </c>
      <c r="Q673" s="1" t="s">
        <v>1366</v>
      </c>
      <c r="R673" s="1" t="s">
        <v>1615</v>
      </c>
    </row>
    <row r="674" spans="1:18" x14ac:dyDescent="0.45">
      <c r="A674" s="6">
        <f t="shared" si="12"/>
        <v>50412</v>
      </c>
      <c r="B674" s="6">
        <f>COUNTIF(D$1:D674,D674)</f>
        <v>2</v>
      </c>
      <c r="C674" s="1">
        <v>5041</v>
      </c>
      <c r="D674" s="1" t="s">
        <v>613</v>
      </c>
      <c r="F674" s="1" t="s">
        <v>614</v>
      </c>
      <c r="G674" s="1" t="s">
        <v>112</v>
      </c>
      <c r="I674" s="1" t="s">
        <v>122</v>
      </c>
      <c r="K674" s="1" t="s">
        <v>1396</v>
      </c>
      <c r="M674" s="1" t="s">
        <v>404</v>
      </c>
      <c r="N674" s="1" t="s">
        <v>1346</v>
      </c>
      <c r="O674" s="1" t="s">
        <v>1341</v>
      </c>
      <c r="P674" s="1" t="s">
        <v>1606</v>
      </c>
      <c r="Q674" s="1" t="s">
        <v>1366</v>
      </c>
      <c r="R674" s="1" t="s">
        <v>1615</v>
      </c>
    </row>
    <row r="675" spans="1:18" x14ac:dyDescent="0.45">
      <c r="A675" s="6">
        <f t="shared" si="12"/>
        <v>5212</v>
      </c>
      <c r="B675" s="6">
        <f>COUNTIF(D$1:D675,D675)</f>
        <v>2</v>
      </c>
      <c r="C675" s="1">
        <v>521</v>
      </c>
      <c r="D675" s="1" t="s">
        <v>591</v>
      </c>
      <c r="F675" s="1" t="s">
        <v>592</v>
      </c>
      <c r="G675" s="1" t="s">
        <v>187</v>
      </c>
      <c r="I675" s="1" t="s">
        <v>122</v>
      </c>
      <c r="K675" s="1" t="s">
        <v>1598</v>
      </c>
      <c r="M675" s="1" t="s">
        <v>555</v>
      </c>
      <c r="N675" s="1" t="s">
        <v>1346</v>
      </c>
      <c r="O675" s="1" t="s">
        <v>1341</v>
      </c>
      <c r="P675" s="1" t="s">
        <v>1606</v>
      </c>
      <c r="Q675" s="1" t="s">
        <v>1366</v>
      </c>
      <c r="R675" s="1" t="s">
        <v>1615</v>
      </c>
    </row>
    <row r="676" spans="1:18" x14ac:dyDescent="0.45">
      <c r="A676" s="6">
        <f t="shared" si="12"/>
        <v>66522</v>
      </c>
      <c r="B676" s="6">
        <f>COUNTIF(D$1:D676,D676)</f>
        <v>2</v>
      </c>
      <c r="C676" s="1">
        <v>6652</v>
      </c>
      <c r="D676" s="1" t="s">
        <v>597</v>
      </c>
      <c r="F676" s="1" t="s">
        <v>598</v>
      </c>
      <c r="G676" s="1" t="s">
        <v>383</v>
      </c>
      <c r="I676" s="1" t="s">
        <v>139</v>
      </c>
      <c r="K676" s="1" t="s">
        <v>1599</v>
      </c>
      <c r="M676" s="1" t="s">
        <v>444</v>
      </c>
      <c r="N676" s="1" t="s">
        <v>1346</v>
      </c>
      <c r="O676" s="1" t="s">
        <v>1341</v>
      </c>
      <c r="P676" s="1" t="s">
        <v>1606</v>
      </c>
      <c r="Q676" s="1" t="s">
        <v>1366</v>
      </c>
      <c r="R676" s="1" t="s">
        <v>1615</v>
      </c>
    </row>
    <row r="677" spans="1:18" x14ac:dyDescent="0.45">
      <c r="A677" s="6">
        <f t="shared" si="12"/>
        <v>2592</v>
      </c>
      <c r="B677" s="6">
        <f>COUNTIF(D$1:D677,D677)</f>
        <v>2</v>
      </c>
      <c r="C677" s="1">
        <v>259</v>
      </c>
      <c r="D677" s="1" t="s">
        <v>564</v>
      </c>
      <c r="F677" s="1" t="s">
        <v>565</v>
      </c>
      <c r="G677" s="1" t="s">
        <v>116</v>
      </c>
      <c r="I677" s="1" t="s">
        <v>99</v>
      </c>
      <c r="K677" s="1" t="s">
        <v>1600</v>
      </c>
      <c r="M677" s="1" t="s">
        <v>291</v>
      </c>
      <c r="N677" s="1" t="s">
        <v>1346</v>
      </c>
      <c r="O677" s="1" t="s">
        <v>1341</v>
      </c>
      <c r="P677" s="1" t="s">
        <v>1606</v>
      </c>
      <c r="Q677" s="1" t="s">
        <v>1366</v>
      </c>
      <c r="R677" s="1" t="s">
        <v>1615</v>
      </c>
    </row>
    <row r="678" spans="1:18" x14ac:dyDescent="0.45">
      <c r="A678" s="6">
        <f t="shared" si="12"/>
        <v>2652</v>
      </c>
      <c r="B678" s="6">
        <f>COUNTIF(D$1:D678,D678)</f>
        <v>2</v>
      </c>
      <c r="C678" s="1">
        <v>265</v>
      </c>
      <c r="D678" s="1" t="s">
        <v>545</v>
      </c>
      <c r="F678" s="1" t="s">
        <v>546</v>
      </c>
      <c r="G678" s="1" t="s">
        <v>116</v>
      </c>
      <c r="I678" s="1" t="s">
        <v>99</v>
      </c>
      <c r="K678" s="1" t="s">
        <v>1601</v>
      </c>
      <c r="M678" s="1" t="s">
        <v>1400</v>
      </c>
      <c r="N678" s="1" t="s">
        <v>1346</v>
      </c>
      <c r="O678" s="1" t="s">
        <v>1341</v>
      </c>
      <c r="P678" s="1" t="s">
        <v>1606</v>
      </c>
      <c r="Q678" s="1" t="s">
        <v>1366</v>
      </c>
      <c r="R678" s="1" t="s">
        <v>1615</v>
      </c>
    </row>
    <row r="679" spans="1:18" x14ac:dyDescent="0.45">
      <c r="A679" s="6">
        <f t="shared" si="12"/>
        <v>2632</v>
      </c>
      <c r="B679" s="6">
        <f>COUNTIF(D$1:D679,D679)</f>
        <v>2</v>
      </c>
      <c r="C679" s="1">
        <v>263</v>
      </c>
      <c r="D679" s="1" t="s">
        <v>579</v>
      </c>
      <c r="F679" s="1" t="s">
        <v>580</v>
      </c>
      <c r="G679" s="1" t="s">
        <v>116</v>
      </c>
      <c r="I679" s="1" t="s">
        <v>139</v>
      </c>
      <c r="K679" s="1" t="s">
        <v>1602</v>
      </c>
      <c r="M679" s="1" t="s">
        <v>314</v>
      </c>
      <c r="N679" s="1" t="s">
        <v>1346</v>
      </c>
      <c r="O679" s="1" t="s">
        <v>1341</v>
      </c>
      <c r="P679" s="1" t="s">
        <v>1606</v>
      </c>
      <c r="Q679" s="1" t="s">
        <v>1366</v>
      </c>
      <c r="R679" s="1" t="s">
        <v>1615</v>
      </c>
    </row>
    <row r="680" spans="1:18" x14ac:dyDescent="0.45">
      <c r="A680" s="6">
        <f t="shared" ref="A680:A698" si="13">IFERROR(C680*10+B680,"")</f>
        <v>91</v>
      </c>
      <c r="B680" s="6">
        <f>COUNTIF(D$1:D680,D680)</f>
        <v>1</v>
      </c>
      <c r="C680" s="1">
        <v>9</v>
      </c>
      <c r="D680" s="1" t="s">
        <v>1616</v>
      </c>
      <c r="F680" s="1" t="s">
        <v>1617</v>
      </c>
      <c r="G680" s="1" t="s">
        <v>1035</v>
      </c>
      <c r="I680" s="1">
        <v>2</v>
      </c>
      <c r="K680" s="1" t="s">
        <v>1618</v>
      </c>
      <c r="N680" s="1" t="s">
        <v>1350</v>
      </c>
      <c r="O680" s="1" t="s">
        <v>1344</v>
      </c>
      <c r="P680" s="1" t="s">
        <v>1643</v>
      </c>
      <c r="Q680" s="1" t="s">
        <v>1366</v>
      </c>
      <c r="R680" s="1" t="s">
        <v>1615</v>
      </c>
    </row>
    <row r="681" spans="1:18" x14ac:dyDescent="0.45">
      <c r="A681" s="6">
        <f t="shared" si="13"/>
        <v>30131</v>
      </c>
      <c r="B681" s="6">
        <f>COUNTIF(D$1:D681,D681)</f>
        <v>1</v>
      </c>
      <c r="C681" s="1">
        <v>3013</v>
      </c>
      <c r="D681" s="1" t="s">
        <v>1619</v>
      </c>
      <c r="F681" s="1" t="s">
        <v>1620</v>
      </c>
      <c r="G681" s="1" t="s">
        <v>57</v>
      </c>
      <c r="I681" s="1" t="s">
        <v>72</v>
      </c>
      <c r="K681" s="1" t="s">
        <v>1621</v>
      </c>
      <c r="N681" s="1" t="s">
        <v>1350</v>
      </c>
      <c r="O681" s="1" t="s">
        <v>1344</v>
      </c>
      <c r="P681" s="1" t="s">
        <v>1643</v>
      </c>
      <c r="Q681" s="1" t="s">
        <v>1366</v>
      </c>
      <c r="R681" s="1" t="s">
        <v>1615</v>
      </c>
    </row>
    <row r="682" spans="1:18" x14ac:dyDescent="0.45">
      <c r="A682" s="6">
        <f t="shared" si="13"/>
        <v>30192</v>
      </c>
      <c r="B682" s="6">
        <f>COUNTIF(D$1:D682,D682)</f>
        <v>2</v>
      </c>
      <c r="C682" s="1">
        <v>3019</v>
      </c>
      <c r="D682" s="1" t="s">
        <v>1536</v>
      </c>
      <c r="F682" s="1" t="s">
        <v>1537</v>
      </c>
      <c r="G682" s="1" t="s">
        <v>57</v>
      </c>
      <c r="I682" s="1" t="s">
        <v>49</v>
      </c>
      <c r="K682" s="1" t="s">
        <v>1622</v>
      </c>
      <c r="N682" s="1" t="s">
        <v>1350</v>
      </c>
      <c r="O682" s="1" t="s">
        <v>1344</v>
      </c>
      <c r="P682" s="1" t="s">
        <v>1643</v>
      </c>
      <c r="Q682" s="1" t="s">
        <v>1366</v>
      </c>
      <c r="R682" s="1" t="s">
        <v>1615</v>
      </c>
    </row>
    <row r="683" spans="1:18" x14ac:dyDescent="0.45">
      <c r="A683" s="6">
        <f t="shared" si="13"/>
        <v>11</v>
      </c>
      <c r="B683" s="6">
        <f>COUNTIF(D$1:D683,D683)</f>
        <v>1</v>
      </c>
      <c r="C683" s="1">
        <v>1</v>
      </c>
      <c r="D683" s="1" t="s">
        <v>1623</v>
      </c>
      <c r="F683" s="1" t="s">
        <v>1624</v>
      </c>
      <c r="G683" s="1" t="s">
        <v>1088</v>
      </c>
      <c r="K683" s="1" t="s">
        <v>1622</v>
      </c>
      <c r="N683" s="1" t="s">
        <v>1350</v>
      </c>
      <c r="O683" s="1" t="s">
        <v>1344</v>
      </c>
      <c r="P683" s="1" t="s">
        <v>1643</v>
      </c>
      <c r="Q683" s="1" t="s">
        <v>1366</v>
      </c>
      <c r="R683" s="1" t="s">
        <v>1615</v>
      </c>
    </row>
    <row r="684" spans="1:18" x14ac:dyDescent="0.45">
      <c r="A684" s="6">
        <f t="shared" si="13"/>
        <v>23041</v>
      </c>
      <c r="B684" s="6">
        <f>COUNTIF(D$1:D684,D684)</f>
        <v>1</v>
      </c>
      <c r="C684" s="1">
        <v>2304</v>
      </c>
      <c r="D684" s="1" t="s">
        <v>1625</v>
      </c>
      <c r="F684" s="1" t="s">
        <v>1626</v>
      </c>
      <c r="G684" s="1" t="s">
        <v>1627</v>
      </c>
      <c r="I684" s="1" t="s">
        <v>225</v>
      </c>
      <c r="K684" s="1" t="s">
        <v>1628</v>
      </c>
      <c r="N684" s="1" t="s">
        <v>1350</v>
      </c>
      <c r="O684" s="1" t="s">
        <v>1344</v>
      </c>
      <c r="P684" s="1" t="s">
        <v>1643</v>
      </c>
      <c r="Q684" s="1" t="s">
        <v>1366</v>
      </c>
      <c r="R684" s="1" t="s">
        <v>1615</v>
      </c>
    </row>
    <row r="685" spans="1:18" x14ac:dyDescent="0.45">
      <c r="A685" s="6">
        <f t="shared" si="13"/>
        <v>23512</v>
      </c>
      <c r="B685" s="6">
        <f>COUNTIF(D$1:D685,D685)</f>
        <v>2</v>
      </c>
      <c r="C685" s="1">
        <v>2351</v>
      </c>
      <c r="D685" s="1" t="s">
        <v>862</v>
      </c>
      <c r="F685" s="1" t="s">
        <v>863</v>
      </c>
      <c r="G685" s="1" t="s">
        <v>252</v>
      </c>
      <c r="I685" s="1" t="s">
        <v>44</v>
      </c>
      <c r="K685" s="1" t="s">
        <v>1629</v>
      </c>
      <c r="N685" s="1" t="s">
        <v>1350</v>
      </c>
      <c r="O685" s="1" t="s">
        <v>1344</v>
      </c>
      <c r="P685" s="1" t="s">
        <v>1643</v>
      </c>
      <c r="Q685" s="1" t="s">
        <v>1366</v>
      </c>
      <c r="R685" s="1" t="s">
        <v>1615</v>
      </c>
    </row>
    <row r="686" spans="1:18" x14ac:dyDescent="0.45">
      <c r="A686" s="6">
        <f t="shared" si="13"/>
        <v>25002</v>
      </c>
      <c r="B686" s="6">
        <f>COUNTIF(D$1:D686,D686)</f>
        <v>2</v>
      </c>
      <c r="C686" s="1">
        <v>2500</v>
      </c>
      <c r="D686" s="1" t="s">
        <v>856</v>
      </c>
      <c r="F686" s="1" t="s">
        <v>857</v>
      </c>
      <c r="G686" s="1" t="s">
        <v>229</v>
      </c>
      <c r="I686" s="1" t="s">
        <v>44</v>
      </c>
      <c r="K686" s="1" t="s">
        <v>1629</v>
      </c>
      <c r="N686" s="1" t="s">
        <v>1350</v>
      </c>
      <c r="O686" s="1" t="s">
        <v>1344</v>
      </c>
      <c r="P686" s="1" t="s">
        <v>1643</v>
      </c>
      <c r="Q686" s="1" t="s">
        <v>1366</v>
      </c>
      <c r="R686" s="1" t="s">
        <v>1615</v>
      </c>
    </row>
    <row r="687" spans="1:18" x14ac:dyDescent="0.45">
      <c r="A687" s="6">
        <f t="shared" si="13"/>
        <v>12521</v>
      </c>
      <c r="B687" s="6">
        <f>COUNTIF(D$1:D687,D687)</f>
        <v>1</v>
      </c>
      <c r="C687" s="1">
        <v>1252</v>
      </c>
      <c r="D687" s="1" t="s">
        <v>826</v>
      </c>
      <c r="F687" s="1" t="s">
        <v>827</v>
      </c>
      <c r="G687" s="1" t="s">
        <v>248</v>
      </c>
      <c r="I687" s="1" t="s">
        <v>225</v>
      </c>
      <c r="K687" s="1" t="s">
        <v>1630</v>
      </c>
      <c r="N687" s="1" t="s">
        <v>1350</v>
      </c>
      <c r="O687" s="1" t="s">
        <v>1344</v>
      </c>
      <c r="P687" s="1" t="s">
        <v>1643</v>
      </c>
      <c r="Q687" s="1" t="s">
        <v>1366</v>
      </c>
      <c r="R687" s="1" t="s">
        <v>1615</v>
      </c>
    </row>
    <row r="688" spans="1:18" x14ac:dyDescent="0.45">
      <c r="A688" s="6">
        <f t="shared" si="13"/>
        <v>26052</v>
      </c>
      <c r="B688" s="6">
        <f>COUNTIF(D$1:D688,D688)</f>
        <v>2</v>
      </c>
      <c r="C688" s="1">
        <v>2605</v>
      </c>
      <c r="D688" s="1" t="s">
        <v>789</v>
      </c>
      <c r="F688" s="1" t="s">
        <v>790</v>
      </c>
      <c r="G688" s="1" t="s">
        <v>685</v>
      </c>
      <c r="I688" s="1" t="s">
        <v>225</v>
      </c>
      <c r="K688" s="1" t="s">
        <v>1630</v>
      </c>
      <c r="N688" s="1" t="s">
        <v>1350</v>
      </c>
      <c r="O688" s="1" t="s">
        <v>1344</v>
      </c>
      <c r="P688" s="1" t="s">
        <v>1643</v>
      </c>
      <c r="Q688" s="1" t="s">
        <v>1366</v>
      </c>
      <c r="R688" s="1" t="s">
        <v>1615</v>
      </c>
    </row>
    <row r="689" spans="1:18" x14ac:dyDescent="0.45">
      <c r="A689" s="6">
        <f t="shared" si="13"/>
        <v>13152</v>
      </c>
      <c r="B689" s="6">
        <f>COUNTIF(D$1:D689,D689)</f>
        <v>2</v>
      </c>
      <c r="C689" s="1">
        <v>1315</v>
      </c>
      <c r="D689" s="1" t="s">
        <v>1550</v>
      </c>
      <c r="F689" s="1" t="s">
        <v>1551</v>
      </c>
      <c r="G689" s="1" t="s">
        <v>240</v>
      </c>
      <c r="I689" s="1" t="s">
        <v>225</v>
      </c>
      <c r="K689" s="1" t="s">
        <v>1631</v>
      </c>
      <c r="N689" s="1" t="s">
        <v>1350</v>
      </c>
      <c r="O689" s="1" t="s">
        <v>1344</v>
      </c>
      <c r="P689" s="1" t="s">
        <v>1643</v>
      </c>
      <c r="Q689" s="1" t="s">
        <v>1366</v>
      </c>
      <c r="R689" s="1" t="s">
        <v>1615</v>
      </c>
    </row>
    <row r="690" spans="1:18" x14ac:dyDescent="0.45">
      <c r="A690" s="6">
        <f t="shared" si="13"/>
        <v>56792</v>
      </c>
      <c r="B690" s="6">
        <f>COUNTIF(D$1:D690,D690)</f>
        <v>2</v>
      </c>
      <c r="C690" s="1">
        <v>5679</v>
      </c>
      <c r="D690" s="1" t="s">
        <v>1381</v>
      </c>
      <c r="F690" s="1" t="s">
        <v>1382</v>
      </c>
      <c r="G690" s="1" t="s">
        <v>61</v>
      </c>
      <c r="I690" s="1" t="s">
        <v>49</v>
      </c>
      <c r="K690" s="1" t="s">
        <v>1632</v>
      </c>
      <c r="N690" s="1" t="s">
        <v>1352</v>
      </c>
      <c r="O690" s="1" t="s">
        <v>1341</v>
      </c>
      <c r="P690" s="1" t="s">
        <v>1643</v>
      </c>
      <c r="Q690" s="1" t="s">
        <v>1366</v>
      </c>
      <c r="R690" s="1" t="s">
        <v>1615</v>
      </c>
    </row>
    <row r="691" spans="1:18" x14ac:dyDescent="0.45">
      <c r="A691" s="6">
        <f t="shared" si="13"/>
        <v>35011</v>
      </c>
      <c r="B691" s="6">
        <f>COUNTIF(D$1:D691,D691)</f>
        <v>1</v>
      </c>
      <c r="C691" s="1">
        <v>3501</v>
      </c>
      <c r="D691" s="1" t="s">
        <v>1633</v>
      </c>
      <c r="F691" s="1" t="s">
        <v>1634</v>
      </c>
      <c r="G691" s="1" t="s">
        <v>1635</v>
      </c>
      <c r="I691" s="1" t="s">
        <v>1017</v>
      </c>
      <c r="K691" s="1" t="s">
        <v>1632</v>
      </c>
      <c r="N691" s="1" t="s">
        <v>1352</v>
      </c>
      <c r="O691" s="1" t="s">
        <v>1341</v>
      </c>
      <c r="P691" s="1" t="s">
        <v>1643</v>
      </c>
      <c r="Q691" s="1" t="s">
        <v>1366</v>
      </c>
      <c r="R691" s="1" t="s">
        <v>1615</v>
      </c>
    </row>
    <row r="692" spans="1:18" x14ac:dyDescent="0.45">
      <c r="A692" s="6">
        <f t="shared" si="13"/>
        <v>10072</v>
      </c>
      <c r="B692" s="6">
        <f>COUNTIF(D$1:D692,D692)</f>
        <v>2</v>
      </c>
      <c r="C692" s="1">
        <v>1007</v>
      </c>
      <c r="D692" s="1" t="s">
        <v>1112</v>
      </c>
      <c r="F692" s="1" t="s">
        <v>1113</v>
      </c>
      <c r="G692" s="1" t="s">
        <v>268</v>
      </c>
      <c r="I692" s="1" t="s">
        <v>44</v>
      </c>
      <c r="K692" s="1" t="s">
        <v>1636</v>
      </c>
      <c r="N692" s="1" t="s">
        <v>1352</v>
      </c>
      <c r="O692" s="1" t="s">
        <v>1341</v>
      </c>
      <c r="P692" s="1" t="s">
        <v>1643</v>
      </c>
      <c r="Q692" s="1" t="s">
        <v>1366</v>
      </c>
      <c r="R692" s="1" t="s">
        <v>1615</v>
      </c>
    </row>
    <row r="693" spans="1:18" x14ac:dyDescent="0.45">
      <c r="A693" s="6">
        <f t="shared" si="13"/>
        <v>30762</v>
      </c>
      <c r="B693" s="6">
        <f>COUNTIF(D$1:D693,D693)</f>
        <v>2</v>
      </c>
      <c r="C693" s="1">
        <v>3076</v>
      </c>
      <c r="D693" s="1" t="s">
        <v>724</v>
      </c>
      <c r="F693" s="1" t="s">
        <v>725</v>
      </c>
      <c r="G693" s="1" t="s">
        <v>53</v>
      </c>
      <c r="I693" s="1" t="s">
        <v>49</v>
      </c>
      <c r="K693" s="1" t="s">
        <v>1636</v>
      </c>
      <c r="N693" s="1" t="s">
        <v>1352</v>
      </c>
      <c r="O693" s="1" t="s">
        <v>1341</v>
      </c>
      <c r="P693" s="1" t="s">
        <v>1643</v>
      </c>
      <c r="Q693" s="1" t="s">
        <v>1366</v>
      </c>
      <c r="R693" s="1" t="s">
        <v>1615</v>
      </c>
    </row>
    <row r="694" spans="1:18" x14ac:dyDescent="0.45">
      <c r="A694" s="6">
        <f t="shared" si="13"/>
        <v>67161</v>
      </c>
      <c r="B694" s="6">
        <f>COUNTIF(D$1:D694,D694)</f>
        <v>1</v>
      </c>
      <c r="C694" s="1">
        <v>6716</v>
      </c>
      <c r="D694" s="1" t="s">
        <v>1637</v>
      </c>
      <c r="F694" s="1" t="s">
        <v>1638</v>
      </c>
      <c r="G694" s="1" t="s">
        <v>48</v>
      </c>
      <c r="I694" s="1" t="s">
        <v>72</v>
      </c>
      <c r="K694" s="1" t="s">
        <v>1631</v>
      </c>
      <c r="N694" s="1" t="s">
        <v>1352</v>
      </c>
      <c r="O694" s="1" t="s">
        <v>1341</v>
      </c>
      <c r="P694" s="1" t="s">
        <v>1643</v>
      </c>
      <c r="Q694" s="1" t="s">
        <v>1366</v>
      </c>
      <c r="R694" s="1" t="s">
        <v>1615</v>
      </c>
    </row>
    <row r="695" spans="1:18" x14ac:dyDescent="0.45">
      <c r="A695" s="6">
        <f t="shared" si="13"/>
        <v>59001</v>
      </c>
      <c r="B695" s="6">
        <f>COUNTIF(D$1:D695,D695)</f>
        <v>1</v>
      </c>
      <c r="C695" s="1">
        <v>5900</v>
      </c>
      <c r="D695" s="1" t="s">
        <v>1639</v>
      </c>
      <c r="F695" s="1" t="s">
        <v>1640</v>
      </c>
      <c r="G695" s="1" t="s">
        <v>740</v>
      </c>
      <c r="I695" s="1" t="s">
        <v>72</v>
      </c>
      <c r="K695" s="1" t="s">
        <v>1641</v>
      </c>
      <c r="N695" s="1" t="s">
        <v>1352</v>
      </c>
      <c r="O695" s="1" t="s">
        <v>1341</v>
      </c>
      <c r="P695" s="1" t="s">
        <v>1643</v>
      </c>
      <c r="Q695" s="1" t="s">
        <v>1366</v>
      </c>
      <c r="R695" s="1" t="s">
        <v>1615</v>
      </c>
    </row>
    <row r="696" spans="1:18" x14ac:dyDescent="0.45">
      <c r="A696" s="6">
        <f t="shared" si="13"/>
        <v>12632</v>
      </c>
      <c r="B696" s="6">
        <f>COUNTIF(D$1:D696,D696)</f>
        <v>2</v>
      </c>
      <c r="C696" s="1">
        <v>1263</v>
      </c>
      <c r="D696" s="1" t="s">
        <v>630</v>
      </c>
      <c r="F696" s="1" t="s">
        <v>631</v>
      </c>
      <c r="G696" s="1" t="s">
        <v>248</v>
      </c>
      <c r="I696" s="1" t="s">
        <v>230</v>
      </c>
      <c r="K696" s="1" t="s">
        <v>1641</v>
      </c>
      <c r="N696" s="1" t="s">
        <v>1352</v>
      </c>
      <c r="O696" s="1" t="s">
        <v>1341</v>
      </c>
      <c r="P696" s="1" t="s">
        <v>1643</v>
      </c>
      <c r="Q696" s="1" t="s">
        <v>1366</v>
      </c>
      <c r="R696" s="1" t="s">
        <v>1615</v>
      </c>
    </row>
    <row r="697" spans="1:18" x14ac:dyDescent="0.45">
      <c r="A697" s="6">
        <f t="shared" si="13"/>
        <v>56762</v>
      </c>
      <c r="B697" s="6">
        <f>COUNTIF(D$1:D697,D697)</f>
        <v>2</v>
      </c>
      <c r="C697" s="1">
        <v>5676</v>
      </c>
      <c r="D697" s="1" t="s">
        <v>1389</v>
      </c>
      <c r="F697" s="1" t="s">
        <v>1390</v>
      </c>
      <c r="G697" s="1" t="s">
        <v>61</v>
      </c>
      <c r="I697" s="1" t="s">
        <v>72</v>
      </c>
      <c r="K697" s="1" t="s">
        <v>1642</v>
      </c>
      <c r="N697" s="1" t="s">
        <v>1352</v>
      </c>
      <c r="O697" s="1" t="s">
        <v>1341</v>
      </c>
      <c r="P697" s="1" t="s">
        <v>1643</v>
      </c>
      <c r="Q697" s="1" t="s">
        <v>1366</v>
      </c>
      <c r="R697" s="1" t="s">
        <v>1615</v>
      </c>
    </row>
    <row r="698" spans="1:18" x14ac:dyDescent="0.45">
      <c r="A698" s="6">
        <f t="shared" si="13"/>
        <v>12602</v>
      </c>
      <c r="B698" s="6">
        <f>COUNTIF(D$1:D698,D698)</f>
        <v>2</v>
      </c>
      <c r="C698" s="1">
        <v>1260</v>
      </c>
      <c r="D698" s="1" t="s">
        <v>646</v>
      </c>
      <c r="F698" s="1" t="s">
        <v>647</v>
      </c>
      <c r="G698" s="1" t="s">
        <v>248</v>
      </c>
      <c r="I698" s="1" t="s">
        <v>230</v>
      </c>
      <c r="K698" s="1" t="s">
        <v>1642</v>
      </c>
      <c r="N698" s="1" t="s">
        <v>1352</v>
      </c>
      <c r="O698" s="1" t="s">
        <v>1341</v>
      </c>
      <c r="P698" s="1" t="s">
        <v>1643</v>
      </c>
      <c r="Q698" s="1" t="s">
        <v>1366</v>
      </c>
      <c r="R698" s="1" t="s">
        <v>1615</v>
      </c>
    </row>
  </sheetData>
  <autoFilter ref="A1:R698" xr:uid="{EF7DC890-2D9A-4A3D-907A-D11C77A02737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0AB08-D5F1-42C2-8232-EB4590D0D30C}">
  <dimension ref="A1:R34"/>
  <sheetViews>
    <sheetView workbookViewId="0">
      <selection activeCell="C27" sqref="C27"/>
    </sheetView>
  </sheetViews>
  <sheetFormatPr defaultRowHeight="12.6" x14ac:dyDescent="0.45"/>
  <cols>
    <col min="1" max="17" width="8.796875" style="1"/>
    <col min="18" max="18" width="9.5" style="1" bestFit="1" customWidth="1"/>
    <col min="19" max="16384" width="8.796875" style="1"/>
  </cols>
  <sheetData>
    <row r="1" spans="1:18" x14ac:dyDescent="0.45">
      <c r="A1" s="6" t="str">
        <f>B1&amp;"・"&amp;H1</f>
        <v>チーム名・性別</v>
      </c>
      <c r="B1" s="2" t="s">
        <v>19</v>
      </c>
      <c r="C1" s="5" t="s">
        <v>14</v>
      </c>
      <c r="D1" s="5" t="s">
        <v>15</v>
      </c>
      <c r="E1" s="5" t="s">
        <v>16</v>
      </c>
      <c r="F1" s="2" t="s">
        <v>5</v>
      </c>
      <c r="G1" s="3" t="s">
        <v>20</v>
      </c>
      <c r="H1" s="45" t="s">
        <v>11</v>
      </c>
      <c r="I1" s="3" t="s">
        <v>21</v>
      </c>
      <c r="J1" s="1" t="s">
        <v>13</v>
      </c>
      <c r="K1" s="1" t="s">
        <v>7</v>
      </c>
      <c r="L1" s="1" t="s">
        <v>8</v>
      </c>
      <c r="M1" s="1" t="s">
        <v>9</v>
      </c>
      <c r="N1" s="1" t="s">
        <v>10</v>
      </c>
      <c r="Q1" s="1" t="s">
        <v>31</v>
      </c>
      <c r="R1" s="44">
        <v>46235</v>
      </c>
    </row>
    <row r="2" spans="1:18" x14ac:dyDescent="0.45">
      <c r="A2" s="6" t="str">
        <f>B2&amp;"・"&amp;H2</f>
        <v>朝里TFC-A・女</v>
      </c>
      <c r="B2" s="1" t="s">
        <v>1648</v>
      </c>
      <c r="D2" s="1" t="s">
        <v>1649</v>
      </c>
      <c r="F2" s="1" t="s">
        <v>1650</v>
      </c>
      <c r="G2" s="1" t="s">
        <v>1346</v>
      </c>
      <c r="H2" s="1" t="s">
        <v>1341</v>
      </c>
      <c r="I2" s="1" t="s">
        <v>28</v>
      </c>
      <c r="J2" s="1" t="s">
        <v>1366</v>
      </c>
      <c r="K2" s="1" t="s">
        <v>619</v>
      </c>
      <c r="L2" s="1" t="s">
        <v>604</v>
      </c>
      <c r="M2" s="1" t="s">
        <v>607</v>
      </c>
      <c r="N2" s="1" t="s">
        <v>617</v>
      </c>
    </row>
    <row r="3" spans="1:18" x14ac:dyDescent="0.45">
      <c r="A3" s="6" t="str">
        <f t="shared" ref="A3:A34" si="0">B3&amp;"・"&amp;H3</f>
        <v>tonden.rc-B・女</v>
      </c>
      <c r="B3" s="1" t="s">
        <v>1651</v>
      </c>
      <c r="D3" s="1" t="s">
        <v>1652</v>
      </c>
      <c r="F3" s="1" t="s">
        <v>1653</v>
      </c>
      <c r="G3" s="1" t="s">
        <v>1346</v>
      </c>
      <c r="H3" s="1" t="s">
        <v>1341</v>
      </c>
      <c r="I3" s="1" t="s">
        <v>28</v>
      </c>
      <c r="J3" s="1" t="s">
        <v>1366</v>
      </c>
      <c r="K3" s="1" t="s">
        <v>594</v>
      </c>
      <c r="L3" s="1" t="s">
        <v>585</v>
      </c>
      <c r="M3" s="1" t="s">
        <v>613</v>
      </c>
      <c r="N3" s="1" t="s">
        <v>601</v>
      </c>
    </row>
    <row r="4" spans="1:18" x14ac:dyDescent="0.45">
      <c r="A4" s="6" t="str">
        <f t="shared" si="0"/>
        <v>朝里TFC-B・女</v>
      </c>
      <c r="B4" s="1" t="s">
        <v>1654</v>
      </c>
      <c r="D4" s="1" t="s">
        <v>1655</v>
      </c>
      <c r="F4" s="1" t="s">
        <v>1656</v>
      </c>
      <c r="G4" s="1" t="s">
        <v>1346</v>
      </c>
      <c r="H4" s="1" t="s">
        <v>1341</v>
      </c>
      <c r="I4" s="1" t="s">
        <v>28</v>
      </c>
      <c r="J4" s="1" t="s">
        <v>1366</v>
      </c>
      <c r="K4" s="1" t="s">
        <v>575</v>
      </c>
      <c r="L4" s="1" t="s">
        <v>588</v>
      </c>
      <c r="M4" s="1" t="s">
        <v>572</v>
      </c>
      <c r="N4" s="1" t="s">
        <v>144</v>
      </c>
    </row>
    <row r="5" spans="1:18" x14ac:dyDescent="0.45">
      <c r="A5" s="6" t="str">
        <f t="shared" si="0"/>
        <v>小樽A･J･C・女</v>
      </c>
      <c r="B5" s="1" t="s">
        <v>32</v>
      </c>
      <c r="D5" s="1" t="s">
        <v>36</v>
      </c>
      <c r="F5" s="1" t="s">
        <v>1657</v>
      </c>
      <c r="G5" s="1" t="s">
        <v>1346</v>
      </c>
      <c r="H5" s="1" t="s">
        <v>1341</v>
      </c>
      <c r="I5" s="1" t="s">
        <v>28</v>
      </c>
      <c r="J5" s="1" t="s">
        <v>1366</v>
      </c>
      <c r="K5" s="1" t="s">
        <v>107</v>
      </c>
      <c r="L5" s="1" t="s">
        <v>101</v>
      </c>
      <c r="M5" s="1" t="s">
        <v>118</v>
      </c>
      <c r="N5" s="1" t="s">
        <v>104</v>
      </c>
    </row>
    <row r="6" spans="1:18" x14ac:dyDescent="0.45">
      <c r="A6" s="6" t="str">
        <f t="shared" si="0"/>
        <v>朝里TFC-C・女</v>
      </c>
      <c r="B6" s="1" t="s">
        <v>1658</v>
      </c>
      <c r="D6" s="1" t="s">
        <v>1659</v>
      </c>
      <c r="F6" s="1" t="s">
        <v>1660</v>
      </c>
      <c r="G6" s="1" t="s">
        <v>1346</v>
      </c>
      <c r="H6" s="1" t="s">
        <v>1341</v>
      </c>
      <c r="I6" s="1" t="s">
        <v>28</v>
      </c>
      <c r="J6" s="1" t="s">
        <v>1366</v>
      </c>
      <c r="K6" s="1" t="s">
        <v>579</v>
      </c>
      <c r="L6" s="1" t="s">
        <v>545</v>
      </c>
      <c r="M6" s="1" t="s">
        <v>114</v>
      </c>
      <c r="N6" s="1" t="s">
        <v>564</v>
      </c>
    </row>
    <row r="7" spans="1:18" x14ac:dyDescent="0.45">
      <c r="A7" s="6" t="str">
        <f t="shared" si="0"/>
        <v>tonden.rc-A・男</v>
      </c>
      <c r="B7" s="1" t="s">
        <v>1661</v>
      </c>
      <c r="D7" s="1" t="s">
        <v>1652</v>
      </c>
      <c r="F7" s="1" t="s">
        <v>1662</v>
      </c>
      <c r="G7" s="1" t="s">
        <v>1348</v>
      </c>
      <c r="H7" s="1" t="s">
        <v>1344</v>
      </c>
      <c r="I7" s="1" t="s">
        <v>28</v>
      </c>
      <c r="J7" s="1" t="s">
        <v>1366</v>
      </c>
      <c r="K7" s="1" t="s">
        <v>494</v>
      </c>
      <c r="L7" s="1" t="s">
        <v>510</v>
      </c>
      <c r="M7" s="1" t="s">
        <v>513</v>
      </c>
      <c r="N7" s="1" t="s">
        <v>480</v>
      </c>
    </row>
    <row r="8" spans="1:18" x14ac:dyDescent="0.45">
      <c r="A8" s="6" t="str">
        <f t="shared" si="0"/>
        <v>朝里TFC-A・男</v>
      </c>
      <c r="B8" s="1" t="s">
        <v>1648</v>
      </c>
      <c r="D8" s="1" t="s">
        <v>1649</v>
      </c>
      <c r="F8" s="1" t="s">
        <v>1663</v>
      </c>
      <c r="G8" s="1" t="s">
        <v>1348</v>
      </c>
      <c r="H8" s="1" t="s">
        <v>1344</v>
      </c>
      <c r="I8" s="1" t="s">
        <v>28</v>
      </c>
      <c r="J8" s="1" t="s">
        <v>1366</v>
      </c>
      <c r="K8" s="1" t="s">
        <v>204</v>
      </c>
      <c r="L8" s="1" t="s">
        <v>195</v>
      </c>
      <c r="M8" s="1" t="s">
        <v>1473</v>
      </c>
      <c r="N8" s="1" t="s">
        <v>507</v>
      </c>
    </row>
    <row r="9" spans="1:18" x14ac:dyDescent="0.45">
      <c r="A9" s="6" t="str">
        <f t="shared" si="0"/>
        <v>小樽A･J･C-B・男</v>
      </c>
      <c r="B9" s="1" t="s">
        <v>1664</v>
      </c>
      <c r="D9" s="1" t="s">
        <v>1665</v>
      </c>
      <c r="F9" s="1" t="s">
        <v>1666</v>
      </c>
      <c r="G9" s="1" t="s">
        <v>1348</v>
      </c>
      <c r="H9" s="1" t="s">
        <v>1344</v>
      </c>
      <c r="I9" s="1" t="s">
        <v>28</v>
      </c>
      <c r="J9" s="1" t="s">
        <v>1366</v>
      </c>
      <c r="K9" s="1" t="s">
        <v>454</v>
      </c>
      <c r="L9" s="1" t="s">
        <v>469</v>
      </c>
      <c r="M9" s="1" t="s">
        <v>428</v>
      </c>
      <c r="N9" s="1" t="s">
        <v>488</v>
      </c>
    </row>
    <row r="10" spans="1:18" x14ac:dyDescent="0.45">
      <c r="A10" s="6" t="str">
        <f t="shared" si="0"/>
        <v>朝里TFC-E・男</v>
      </c>
      <c r="B10" s="1" t="s">
        <v>1667</v>
      </c>
      <c r="D10" s="1" t="s">
        <v>1668</v>
      </c>
      <c r="F10" s="1" t="s">
        <v>1669</v>
      </c>
      <c r="G10" s="1" t="s">
        <v>1348</v>
      </c>
      <c r="H10" s="1" t="s">
        <v>1344</v>
      </c>
      <c r="I10" s="1" t="s">
        <v>28</v>
      </c>
      <c r="J10" s="1" t="s">
        <v>1366</v>
      </c>
      <c r="K10" s="1" t="s">
        <v>411</v>
      </c>
      <c r="L10" s="1" t="s">
        <v>418</v>
      </c>
      <c r="M10" s="1" t="s">
        <v>408</v>
      </c>
      <c r="N10" s="1" t="s">
        <v>414</v>
      </c>
    </row>
    <row r="11" spans="1:18" x14ac:dyDescent="0.45">
      <c r="A11" s="6" t="str">
        <f t="shared" si="0"/>
        <v>朝里TFC-F・男</v>
      </c>
      <c r="B11" s="1" t="s">
        <v>1670</v>
      </c>
      <c r="D11" s="1" t="s">
        <v>1671</v>
      </c>
      <c r="F11" s="1" t="s">
        <v>1672</v>
      </c>
      <c r="G11" s="1" t="s">
        <v>1348</v>
      </c>
      <c r="H11" s="1" t="s">
        <v>1344</v>
      </c>
      <c r="I11" s="1" t="s">
        <v>28</v>
      </c>
      <c r="J11" s="1" t="s">
        <v>1366</v>
      </c>
      <c r="K11" s="1" t="s">
        <v>344</v>
      </c>
      <c r="L11" s="1" t="s">
        <v>397</v>
      </c>
      <c r="M11" s="1" t="s">
        <v>333</v>
      </c>
      <c r="N11" s="1" t="s">
        <v>374</v>
      </c>
    </row>
    <row r="12" spans="1:18" x14ac:dyDescent="0.45">
      <c r="A12" s="6" t="str">
        <f t="shared" si="0"/>
        <v>小樽A･J･C-A・男</v>
      </c>
      <c r="B12" s="1" t="s">
        <v>1673</v>
      </c>
      <c r="D12" s="1" t="s">
        <v>1674</v>
      </c>
      <c r="F12" s="1" t="s">
        <v>1675</v>
      </c>
      <c r="G12" s="1" t="s">
        <v>1348</v>
      </c>
      <c r="H12" s="1" t="s">
        <v>1344</v>
      </c>
      <c r="I12" s="1" t="s">
        <v>28</v>
      </c>
      <c r="J12" s="1" t="s">
        <v>1366</v>
      </c>
      <c r="K12" s="1" t="s">
        <v>486</v>
      </c>
      <c r="L12" s="1" t="s">
        <v>182</v>
      </c>
      <c r="M12" s="1" t="s">
        <v>192</v>
      </c>
      <c r="N12" s="1" t="s">
        <v>33</v>
      </c>
    </row>
    <row r="13" spans="1:18" x14ac:dyDescent="0.45">
      <c r="A13" s="6" t="str">
        <f t="shared" si="0"/>
        <v>朝里TFC-B・男</v>
      </c>
      <c r="B13" s="1" t="s">
        <v>1654</v>
      </c>
      <c r="D13" s="1" t="s">
        <v>1655</v>
      </c>
      <c r="F13" s="1" t="s">
        <v>1676</v>
      </c>
      <c r="G13" s="1" t="s">
        <v>1348</v>
      </c>
      <c r="H13" s="1" t="s">
        <v>1344</v>
      </c>
      <c r="I13" s="1" t="s">
        <v>28</v>
      </c>
      <c r="J13" s="1" t="s">
        <v>1366</v>
      </c>
      <c r="K13" s="1" t="s">
        <v>466</v>
      </c>
      <c r="L13" s="1" t="s">
        <v>491</v>
      </c>
      <c r="M13" s="1" t="s">
        <v>464</v>
      </c>
      <c r="N13" s="1" t="s">
        <v>483</v>
      </c>
    </row>
    <row r="14" spans="1:18" x14ac:dyDescent="0.45">
      <c r="A14" s="6" t="str">
        <f t="shared" si="0"/>
        <v>朝里TFC-C・男</v>
      </c>
      <c r="B14" s="1" t="s">
        <v>1658</v>
      </c>
      <c r="D14" s="1" t="s">
        <v>1659</v>
      </c>
      <c r="F14" s="1" t="s">
        <v>1677</v>
      </c>
      <c r="G14" s="1" t="s">
        <v>1348</v>
      </c>
      <c r="H14" s="1" t="s">
        <v>1344</v>
      </c>
      <c r="I14" s="1" t="s">
        <v>28</v>
      </c>
      <c r="J14" s="1" t="s">
        <v>1366</v>
      </c>
      <c r="K14" s="1" t="s">
        <v>424</v>
      </c>
      <c r="L14" s="1" t="s">
        <v>451</v>
      </c>
      <c r="M14" s="1" t="s">
        <v>158</v>
      </c>
      <c r="N14" s="1" t="s">
        <v>152</v>
      </c>
    </row>
    <row r="15" spans="1:18" x14ac:dyDescent="0.45">
      <c r="A15" s="6" t="str">
        <f t="shared" si="0"/>
        <v>朝里TFC-D・男</v>
      </c>
      <c r="B15" s="1" t="s">
        <v>1678</v>
      </c>
      <c r="D15" s="1" t="s">
        <v>1679</v>
      </c>
      <c r="F15" s="1" t="s">
        <v>1680</v>
      </c>
      <c r="G15" s="1" t="s">
        <v>1348</v>
      </c>
      <c r="H15" s="1" t="s">
        <v>1344</v>
      </c>
      <c r="I15" s="1" t="s">
        <v>28</v>
      </c>
      <c r="J15" s="1" t="s">
        <v>1366</v>
      </c>
      <c r="K15" s="1" t="s">
        <v>421</v>
      </c>
      <c r="L15" s="1" t="s">
        <v>434</v>
      </c>
      <c r="M15" s="1" t="s">
        <v>438</v>
      </c>
      <c r="N15" s="1" t="s">
        <v>164</v>
      </c>
    </row>
    <row r="16" spans="1:18" x14ac:dyDescent="0.45">
      <c r="A16" s="6" t="str">
        <f t="shared" si="0"/>
        <v>朝里TFC-G・男</v>
      </c>
      <c r="B16" s="1" t="s">
        <v>1681</v>
      </c>
      <c r="D16" s="1" t="s">
        <v>1682</v>
      </c>
      <c r="F16" s="1" t="s">
        <v>1683</v>
      </c>
      <c r="G16" s="1" t="s">
        <v>1348</v>
      </c>
      <c r="H16" s="1" t="s">
        <v>1344</v>
      </c>
      <c r="I16" s="1" t="s">
        <v>28</v>
      </c>
      <c r="J16" s="1" t="s">
        <v>1366</v>
      </c>
      <c r="K16" s="1" t="s">
        <v>347</v>
      </c>
      <c r="L16" s="1" t="s">
        <v>310</v>
      </c>
      <c r="M16" s="1" t="s">
        <v>324</v>
      </c>
      <c r="N16" s="1" t="s">
        <v>350</v>
      </c>
    </row>
    <row r="17" spans="1:14" x14ac:dyDescent="0.45">
      <c r="A17" s="6" t="str">
        <f t="shared" si="0"/>
        <v>小樽A･J･C・女</v>
      </c>
      <c r="B17" s="1" t="s">
        <v>32</v>
      </c>
      <c r="D17" s="1" t="s">
        <v>36</v>
      </c>
      <c r="F17" s="1" t="s">
        <v>1684</v>
      </c>
      <c r="G17" s="1" t="s">
        <v>1352</v>
      </c>
      <c r="H17" s="1" t="s">
        <v>1341</v>
      </c>
      <c r="I17" s="1" t="s">
        <v>28</v>
      </c>
      <c r="J17" s="1" t="s">
        <v>1366</v>
      </c>
      <c r="K17" s="1" t="s">
        <v>1108</v>
      </c>
      <c r="L17" s="1" t="s">
        <v>662</v>
      </c>
      <c r="M17" s="1" t="s">
        <v>721</v>
      </c>
      <c r="N17" s="1" t="s">
        <v>709</v>
      </c>
    </row>
    <row r="18" spans="1:14" x14ac:dyDescent="0.45">
      <c r="A18" s="6" t="str">
        <f t="shared" si="0"/>
        <v>小樽松ヶ枝中拠点校・女</v>
      </c>
      <c r="B18" s="1" t="s">
        <v>240</v>
      </c>
      <c r="D18" s="1" t="s">
        <v>1685</v>
      </c>
      <c r="F18" s="1" t="s">
        <v>1686</v>
      </c>
      <c r="G18" s="1" t="s">
        <v>1352</v>
      </c>
      <c r="H18" s="1" t="s">
        <v>1341</v>
      </c>
      <c r="I18" s="1" t="s">
        <v>28</v>
      </c>
      <c r="J18" s="1" t="s">
        <v>1366</v>
      </c>
      <c r="K18" s="1" t="s">
        <v>1115</v>
      </c>
      <c r="L18" s="1" t="s">
        <v>715</v>
      </c>
      <c r="M18" s="1" t="s">
        <v>1118</v>
      </c>
      <c r="N18" s="1" t="s">
        <v>712</v>
      </c>
    </row>
    <row r="19" spans="1:14" x14ac:dyDescent="0.45">
      <c r="A19" s="6" t="str">
        <f t="shared" si="0"/>
        <v>岩内中央学園・女</v>
      </c>
      <c r="B19" s="1" t="s">
        <v>229</v>
      </c>
      <c r="D19" s="1" t="s">
        <v>1687</v>
      </c>
      <c r="F19" s="1" t="s">
        <v>1688</v>
      </c>
      <c r="G19" s="1" t="s">
        <v>1352</v>
      </c>
      <c r="H19" s="1" t="s">
        <v>1341</v>
      </c>
      <c r="I19" s="1" t="s">
        <v>28</v>
      </c>
      <c r="J19" s="1" t="s">
        <v>1366</v>
      </c>
      <c r="K19" s="1" t="s">
        <v>642</v>
      </c>
      <c r="L19" s="1" t="s">
        <v>705</v>
      </c>
      <c r="M19" s="1" t="s">
        <v>697</v>
      </c>
      <c r="N19" s="1" t="s">
        <v>665</v>
      </c>
    </row>
    <row r="20" spans="1:14" x14ac:dyDescent="0.45">
      <c r="A20" s="6" t="str">
        <f t="shared" si="0"/>
        <v>小樽朝里中・女</v>
      </c>
      <c r="B20" s="1" t="s">
        <v>268</v>
      </c>
      <c r="D20" s="1" t="s">
        <v>1689</v>
      </c>
      <c r="F20" s="1" t="s">
        <v>1690</v>
      </c>
      <c r="G20" s="1" t="s">
        <v>1352</v>
      </c>
      <c r="H20" s="1" t="s">
        <v>1341</v>
      </c>
      <c r="I20" s="1" t="s">
        <v>28</v>
      </c>
      <c r="J20" s="1" t="s">
        <v>1366</v>
      </c>
      <c r="K20" s="1" t="s">
        <v>622</v>
      </c>
      <c r="L20" s="1" t="s">
        <v>687</v>
      </c>
      <c r="M20" s="1" t="s">
        <v>694</v>
      </c>
      <c r="N20" s="1" t="s">
        <v>678</v>
      </c>
    </row>
    <row r="21" spans="1:14" x14ac:dyDescent="0.45">
      <c r="A21" s="6" t="str">
        <f t="shared" si="0"/>
        <v>岩内中央学園・男</v>
      </c>
      <c r="B21" s="1" t="s">
        <v>229</v>
      </c>
      <c r="D21" s="1" t="s">
        <v>1687</v>
      </c>
      <c r="F21" s="1" t="s">
        <v>1691</v>
      </c>
      <c r="G21" s="1" t="s">
        <v>1350</v>
      </c>
      <c r="H21" s="1" t="s">
        <v>1344</v>
      </c>
      <c r="I21" s="1" t="s">
        <v>28</v>
      </c>
      <c r="J21" s="1" t="s">
        <v>1366</v>
      </c>
      <c r="K21" s="1" t="s">
        <v>783</v>
      </c>
      <c r="L21" s="1" t="s">
        <v>1179</v>
      </c>
      <c r="M21" s="1" t="s">
        <v>834</v>
      </c>
      <c r="N21" s="1" t="s">
        <v>856</v>
      </c>
    </row>
    <row r="22" spans="1:14" x14ac:dyDescent="0.45">
      <c r="A22" s="6" t="str">
        <f t="shared" si="0"/>
        <v>小樽A･J･C・男</v>
      </c>
      <c r="B22" s="1" t="s">
        <v>32</v>
      </c>
      <c r="D22" s="1" t="s">
        <v>36</v>
      </c>
      <c r="F22" s="1" t="s">
        <v>1692</v>
      </c>
      <c r="G22" s="1" t="s">
        <v>1350</v>
      </c>
      <c r="H22" s="1" t="s">
        <v>1344</v>
      </c>
      <c r="I22" s="1" t="s">
        <v>28</v>
      </c>
      <c r="J22" s="1" t="s">
        <v>1366</v>
      </c>
      <c r="K22" s="1" t="s">
        <v>1246</v>
      </c>
      <c r="L22" s="1" t="s">
        <v>870</v>
      </c>
      <c r="M22" s="1" t="s">
        <v>806</v>
      </c>
      <c r="N22" s="1" t="s">
        <v>882</v>
      </c>
    </row>
    <row r="23" spans="1:14" x14ac:dyDescent="0.45">
      <c r="A23" s="6" t="str">
        <f t="shared" si="0"/>
        <v>小樽潮見台中拠点校・男</v>
      </c>
      <c r="B23" s="1" t="s">
        <v>43</v>
      </c>
      <c r="D23" s="1" t="s">
        <v>1693</v>
      </c>
      <c r="F23" s="1" t="s">
        <v>1694</v>
      </c>
      <c r="G23" s="1" t="s">
        <v>1350</v>
      </c>
      <c r="H23" s="1" t="s">
        <v>1344</v>
      </c>
      <c r="I23" s="1" t="s">
        <v>28</v>
      </c>
      <c r="J23" s="1" t="s">
        <v>1366</v>
      </c>
      <c r="K23" s="1" t="s">
        <v>809</v>
      </c>
      <c r="L23" s="1" t="s">
        <v>853</v>
      </c>
      <c r="M23" s="1" t="s">
        <v>843</v>
      </c>
      <c r="N23" s="1" t="s">
        <v>840</v>
      </c>
    </row>
    <row r="24" spans="1:14" x14ac:dyDescent="0.45">
      <c r="A24" s="6" t="str">
        <f t="shared" si="0"/>
        <v>共和中・男</v>
      </c>
      <c r="B24" s="1" t="s">
        <v>685</v>
      </c>
      <c r="D24" s="1" t="s">
        <v>1695</v>
      </c>
      <c r="F24" s="1" t="s">
        <v>1696</v>
      </c>
      <c r="G24" s="1" t="s">
        <v>1350</v>
      </c>
      <c r="H24" s="1" t="s">
        <v>1344</v>
      </c>
      <c r="I24" s="1" t="s">
        <v>28</v>
      </c>
      <c r="J24" s="1" t="s">
        <v>1366</v>
      </c>
      <c r="K24" s="1" t="s">
        <v>815</v>
      </c>
      <c r="L24" s="1" t="s">
        <v>789</v>
      </c>
      <c r="M24" s="1" t="s">
        <v>1223</v>
      </c>
      <c r="N24" s="1" t="s">
        <v>828</v>
      </c>
    </row>
    <row r="25" spans="1:14" x14ac:dyDescent="0.45">
      <c r="A25" s="6" t="str">
        <f t="shared" si="0"/>
        <v>余市東中・男</v>
      </c>
      <c r="B25" s="1" t="s">
        <v>252</v>
      </c>
      <c r="D25" s="1" t="s">
        <v>1697</v>
      </c>
      <c r="F25" s="1" t="s">
        <v>1698</v>
      </c>
      <c r="G25" s="1" t="s">
        <v>1350</v>
      </c>
      <c r="H25" s="1" t="s">
        <v>1344</v>
      </c>
      <c r="I25" s="1" t="s">
        <v>28</v>
      </c>
      <c r="J25" s="1" t="s">
        <v>1366</v>
      </c>
      <c r="K25" s="1" t="s">
        <v>868</v>
      </c>
      <c r="L25" s="1" t="s">
        <v>837</v>
      </c>
      <c r="M25" s="1" t="s">
        <v>1488</v>
      </c>
      <c r="N25" s="1" t="s">
        <v>887</v>
      </c>
    </row>
    <row r="26" spans="1:14" x14ac:dyDescent="0.45">
      <c r="A26" s="6" t="str">
        <f t="shared" si="0"/>
        <v>小樽北陵中拠点校・男</v>
      </c>
      <c r="B26" s="1" t="s">
        <v>248</v>
      </c>
      <c r="D26" s="1" t="s">
        <v>1699</v>
      </c>
      <c r="F26" s="1" t="s">
        <v>1700</v>
      </c>
      <c r="G26" s="1" t="s">
        <v>1350</v>
      </c>
      <c r="H26" s="1" t="s">
        <v>1344</v>
      </c>
      <c r="I26" s="1" t="s">
        <v>28</v>
      </c>
      <c r="J26" s="1" t="s">
        <v>1366</v>
      </c>
      <c r="K26" s="1" t="s">
        <v>821</v>
      </c>
      <c r="L26" s="1" t="s">
        <v>826</v>
      </c>
      <c r="M26" s="1" t="s">
        <v>797</v>
      </c>
      <c r="N26" s="1" t="s">
        <v>850</v>
      </c>
    </row>
    <row r="27" spans="1:14" x14ac:dyDescent="0.45">
      <c r="A27" s="6" t="str">
        <f t="shared" si="0"/>
        <v>小樽朝里中・男</v>
      </c>
      <c r="B27" s="1" t="s">
        <v>268</v>
      </c>
      <c r="D27" s="1" t="s">
        <v>1689</v>
      </c>
      <c r="F27" s="1" t="s">
        <v>1701</v>
      </c>
      <c r="G27" s="1" t="s">
        <v>1350</v>
      </c>
      <c r="H27" s="1" t="s">
        <v>1344</v>
      </c>
      <c r="I27" s="1" t="s">
        <v>28</v>
      </c>
      <c r="J27" s="1" t="s">
        <v>1366</v>
      </c>
      <c r="K27" s="1" t="s">
        <v>818</v>
      </c>
      <c r="L27" s="1" t="s">
        <v>792</v>
      </c>
      <c r="M27" s="1" t="s">
        <v>824</v>
      </c>
      <c r="N27" s="1" t="s">
        <v>786</v>
      </c>
    </row>
    <row r="28" spans="1:14" x14ac:dyDescent="0.45">
      <c r="A28" s="6" t="str">
        <f t="shared" si="0"/>
        <v>札幌山の手高校-A・男</v>
      </c>
      <c r="B28" s="1" t="s">
        <v>1702</v>
      </c>
      <c r="D28" s="1" t="s">
        <v>1703</v>
      </c>
      <c r="F28" s="1" t="s">
        <v>1704</v>
      </c>
      <c r="G28" s="1" t="s">
        <v>1350</v>
      </c>
      <c r="H28" s="1" t="s">
        <v>1344</v>
      </c>
      <c r="I28" s="1" t="s">
        <v>28</v>
      </c>
      <c r="J28" s="1" t="s">
        <v>1366</v>
      </c>
      <c r="K28" s="1" t="s">
        <v>1024</v>
      </c>
      <c r="L28" s="1" t="s">
        <v>80</v>
      </c>
      <c r="M28" s="1" t="s">
        <v>1019</v>
      </c>
      <c r="N28" s="1" t="s">
        <v>943</v>
      </c>
    </row>
    <row r="29" spans="1:14" x14ac:dyDescent="0.45">
      <c r="A29" s="6" t="str">
        <f t="shared" si="0"/>
        <v>北海道大学・男</v>
      </c>
      <c r="B29" s="1" t="s">
        <v>39</v>
      </c>
      <c r="D29" s="1" t="s">
        <v>1705</v>
      </c>
      <c r="F29" s="1" t="s">
        <v>1706</v>
      </c>
      <c r="G29" s="1" t="s">
        <v>1350</v>
      </c>
      <c r="H29" s="1" t="s">
        <v>1344</v>
      </c>
      <c r="I29" s="1" t="s">
        <v>28</v>
      </c>
      <c r="J29" s="1" t="s">
        <v>1366</v>
      </c>
      <c r="K29" s="1" t="s">
        <v>1130</v>
      </c>
      <c r="L29" s="1" t="s">
        <v>1044</v>
      </c>
      <c r="M29" s="1" t="s">
        <v>1046</v>
      </c>
      <c r="N29" s="1" t="s">
        <v>1021</v>
      </c>
    </row>
    <row r="30" spans="1:14" x14ac:dyDescent="0.45">
      <c r="A30" s="6" t="str">
        <f t="shared" si="0"/>
        <v>札幌創成高校・男</v>
      </c>
      <c r="B30" s="1" t="s">
        <v>61</v>
      </c>
      <c r="D30" s="1" t="s">
        <v>1707</v>
      </c>
      <c r="F30" s="1" t="s">
        <v>1708</v>
      </c>
      <c r="G30" s="1" t="s">
        <v>1350</v>
      </c>
      <c r="H30" s="1" t="s">
        <v>1344</v>
      </c>
      <c r="I30" s="1" t="s">
        <v>28</v>
      </c>
      <c r="J30" s="1" t="s">
        <v>1366</v>
      </c>
      <c r="K30" s="1" t="s">
        <v>84</v>
      </c>
      <c r="L30" s="1" t="s">
        <v>1008</v>
      </c>
      <c r="M30" s="1" t="s">
        <v>940</v>
      </c>
      <c r="N30" s="1" t="s">
        <v>946</v>
      </c>
    </row>
    <row r="31" spans="1:14" x14ac:dyDescent="0.45">
      <c r="A31" s="6" t="str">
        <f t="shared" si="0"/>
        <v>札幌工業高・男</v>
      </c>
      <c r="B31" s="1" t="s">
        <v>89</v>
      </c>
      <c r="D31" s="1" t="s">
        <v>1709</v>
      </c>
      <c r="F31" s="1" t="s">
        <v>1710</v>
      </c>
      <c r="G31" s="1" t="s">
        <v>1350</v>
      </c>
      <c r="H31" s="1" t="s">
        <v>1344</v>
      </c>
      <c r="I31" s="1" t="s">
        <v>28</v>
      </c>
      <c r="J31" s="1" t="s">
        <v>1366</v>
      </c>
      <c r="K31" s="1" t="s">
        <v>884</v>
      </c>
      <c r="L31" s="1" t="s">
        <v>87</v>
      </c>
      <c r="M31" s="1" t="s">
        <v>899</v>
      </c>
      <c r="N31" s="1" t="s">
        <v>1521</v>
      </c>
    </row>
    <row r="32" spans="1:14" x14ac:dyDescent="0.45">
      <c r="A32" s="6" t="str">
        <f t="shared" si="0"/>
        <v>札幌北高校・男</v>
      </c>
      <c r="B32" s="1" t="s">
        <v>48</v>
      </c>
      <c r="D32" s="1" t="s">
        <v>1711</v>
      </c>
      <c r="F32" s="1" t="s">
        <v>1712</v>
      </c>
      <c r="G32" s="1" t="s">
        <v>1350</v>
      </c>
      <c r="H32" s="1" t="s">
        <v>1344</v>
      </c>
      <c r="I32" s="1" t="s">
        <v>28</v>
      </c>
      <c r="J32" s="1" t="s">
        <v>1366</v>
      </c>
      <c r="K32" s="1" t="s">
        <v>1717</v>
      </c>
      <c r="L32" s="1" t="s">
        <v>1137</v>
      </c>
      <c r="M32" s="1" t="s">
        <v>975</v>
      </c>
      <c r="N32" s="1" t="s">
        <v>1011</v>
      </c>
    </row>
    <row r="33" spans="1:14" x14ac:dyDescent="0.45">
      <c r="A33" s="6" t="str">
        <f t="shared" si="0"/>
        <v>倶知安高・男</v>
      </c>
      <c r="B33" s="1" t="s">
        <v>764</v>
      </c>
      <c r="D33" s="1" t="s">
        <v>1713</v>
      </c>
      <c r="F33" s="1" t="s">
        <v>1714</v>
      </c>
      <c r="G33" s="1" t="s">
        <v>1350</v>
      </c>
      <c r="H33" s="1" t="s">
        <v>1344</v>
      </c>
      <c r="I33" s="1" t="s">
        <v>28</v>
      </c>
      <c r="J33" s="1" t="s">
        <v>1366</v>
      </c>
      <c r="K33" s="1" t="s">
        <v>920</v>
      </c>
      <c r="L33" s="1" t="s">
        <v>949</v>
      </c>
      <c r="M33" s="1" t="s">
        <v>1323</v>
      </c>
      <c r="N33" s="1" t="s">
        <v>977</v>
      </c>
    </row>
    <row r="34" spans="1:14" x14ac:dyDescent="0.45">
      <c r="A34" s="6" t="str">
        <f t="shared" si="0"/>
        <v>札幌静修高・男</v>
      </c>
      <c r="B34" s="1" t="s">
        <v>740</v>
      </c>
      <c r="D34" s="1" t="s">
        <v>1715</v>
      </c>
      <c r="F34" s="1" t="s">
        <v>1716</v>
      </c>
      <c r="G34" s="1" t="s">
        <v>1350</v>
      </c>
      <c r="H34" s="1" t="s">
        <v>1344</v>
      </c>
      <c r="I34" s="1" t="s">
        <v>28</v>
      </c>
      <c r="J34" s="1" t="s">
        <v>1366</v>
      </c>
      <c r="K34" s="1" t="s">
        <v>960</v>
      </c>
      <c r="L34" s="1" t="s">
        <v>936</v>
      </c>
      <c r="M34" s="1" t="s">
        <v>1301</v>
      </c>
      <c r="N34" s="1" t="s">
        <v>1005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記録証3</vt:lpstr>
      <vt:lpstr>記録証リレー</vt:lpstr>
      <vt:lpstr>データ貼付</vt:lpstr>
      <vt:lpstr>データ貼付リレー</vt:lpstr>
      <vt:lpstr>記録証3!Print_Area</vt:lpstr>
      <vt:lpstr>記録証リレー!Print_Area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強 高橋</cp:lastModifiedBy>
  <cp:lastPrinted>2025-10-18T21:00:08Z</cp:lastPrinted>
  <dcterms:created xsi:type="dcterms:W3CDTF">2025-10-14T23:40:22Z</dcterms:created>
  <dcterms:modified xsi:type="dcterms:W3CDTF">2026-08-01T23:31:28Z</dcterms:modified>
</cp:coreProperties>
</file>