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showInkAnnotation="0" codeName="ThisWorkbook"/>
  <mc:AlternateContent xmlns:mc="http://schemas.openxmlformats.org/markup-compatibility/2006">
    <mc:Choice Requires="x15">
      <x15ac:absPath xmlns:x15ac="http://schemas.microsoft.com/office/spreadsheetml/2010/11/ac" url="C:\Users\tys62\Desktop\1_webページ\★R8北海道ジュニア\"/>
    </mc:Choice>
  </mc:AlternateContent>
  <xr:revisionPtr revIDLastSave="0" documentId="13_ncr:1_{2CBEE73A-6C77-47BA-BC45-05DD61F1FBC9}" xr6:coauthVersionLast="47" xr6:coauthVersionMax="47" xr10:uidLastSave="{00000000-0000-0000-0000-000000000000}"/>
  <bookViews>
    <workbookView xWindow="9108" yWindow="456" windowWidth="12480" windowHeight="13080" tabRatio="698" xr2:uid="{00000000-000D-0000-FFFF-FFFF00000000}"/>
  </bookViews>
  <sheets>
    <sheet name="申込書" sheetId="21" r:id="rId1"/>
    <sheet name="参加選手登録" sheetId="14" r:id="rId2"/>
    <sheet name="ランキング表申込書" sheetId="25" r:id="rId3"/>
    <sheet name="　　　　　　　　　　　　　　　　　　　　　　　　　　　　　　　" sheetId="18" state="hidden" r:id="rId4"/>
    <sheet name="【別紙】大型バス申込" sheetId="26" r:id="rId5"/>
    <sheet name="人数集計" sheetId="22" r:id="rId6"/>
    <sheet name="種目" sheetId="24" r:id="rId7"/>
  </sheets>
  <definedNames>
    <definedName name="__0">#REF!</definedName>
    <definedName name="__1">#REF!</definedName>
    <definedName name="__2">#REF!</definedName>
    <definedName name="__3">#REF!</definedName>
    <definedName name="_0">#REF!</definedName>
    <definedName name="_1">#REF!</definedName>
    <definedName name="_2">#REF!</definedName>
    <definedName name="_3">#REF!</definedName>
    <definedName name="_xlnm.Print_Area" localSheetId="4">【別紙】大型バス申込!$A$1:$E$18</definedName>
    <definedName name="_xlnm.Print_Area" localSheetId="1">参加選手登録!$A$1:$BF$40</definedName>
    <definedName name="_xlnm.Print_Area" localSheetId="0">申込書!$A$1:$E$39</definedName>
    <definedName name="_xlnm.Print_Titles" localSheetId="1">参加選手登録!$1:$18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 i="25" l="1"/>
  <c r="A1" i="14"/>
  <c r="H6" i="14"/>
  <c r="H7" i="14"/>
  <c r="DV44" i="14" a="1"/>
  <c r="DW14" i="14" a="1"/>
  <c r="DV22" i="14" a="1"/>
  <c r="DW24" i="14" a="1"/>
  <c r="DW11" i="14" a="1"/>
  <c r="DW36" i="14" a="1"/>
  <c r="DW49" i="14" a="1"/>
  <c r="DW7" i="14" a="1"/>
  <c r="DW6" i="14" a="1"/>
  <c r="DW25" i="14" a="1"/>
  <c r="DW9" i="14" a="1"/>
  <c r="DV51" i="14" a="1"/>
  <c r="DW21" i="14" a="1"/>
  <c r="DW19" i="14" a="1"/>
  <c r="DV21" i="14" a="1"/>
  <c r="DV43" i="14" a="1"/>
  <c r="DW5" i="14" a="1"/>
  <c r="DW15" i="14" a="1"/>
  <c r="DW31" i="14" a="1"/>
  <c r="DV46" i="14" a="1"/>
  <c r="DW35" i="14" a="1"/>
  <c r="DV41" i="14" a="1"/>
  <c r="DW23" i="14" a="1"/>
  <c r="DV53" i="14" a="1"/>
  <c r="DW27" i="14" a="1"/>
  <c r="DW22" i="14" a="1"/>
  <c r="DW51" i="14" a="1"/>
  <c r="DW34" i="14" a="1"/>
  <c r="DW18" i="14" a="1"/>
  <c r="DV49" i="14" a="1"/>
  <c r="DW46" i="14" a="1"/>
  <c r="DV52" i="14" a="1"/>
  <c r="DW40" i="14" a="1"/>
  <c r="DV48" i="14" a="1"/>
  <c r="DW30" i="14" a="1"/>
  <c r="DV45" i="14" a="1"/>
  <c r="DW43" i="14" a="1"/>
  <c r="DW37" i="14" a="1"/>
  <c r="DV42" i="14" a="1"/>
  <c r="DW26" i="14" a="1"/>
  <c r="DW38" i="14" a="1"/>
  <c r="DW45" i="14" a="1"/>
  <c r="DW53" i="14" a="1"/>
  <c r="DV5" i="14" a="1"/>
  <c r="DW17" i="14" a="1"/>
  <c r="DW41" i="14" a="1"/>
  <c r="DW48" i="14" a="1"/>
  <c r="DW47" i="14" a="1"/>
  <c r="DW54" i="14" a="1"/>
  <c r="DW28" i="14" a="1"/>
  <c r="DV23" i="14" a="1"/>
  <c r="DW50" i="14" a="1"/>
  <c r="DW55" i="14" a="1"/>
  <c r="DW52" i="14" a="1"/>
  <c r="DY6" i="14" a="1"/>
  <c r="DW32" i="14" a="1"/>
  <c r="DV47" i="14" a="1"/>
  <c r="DV50" i="14" a="1"/>
  <c r="DV24" i="14" a="1"/>
  <c r="DW12" i="14" a="1"/>
  <c r="DW16" i="14" a="1"/>
  <c r="DW44" i="14" a="1"/>
  <c r="DW39" i="14" a="1"/>
  <c r="DW42" i="14" a="1"/>
  <c r="DW10" i="14" a="1"/>
  <c r="DV55" i="14" a="1"/>
  <c r="DW33" i="14" a="1"/>
  <c r="DW8" i="14" a="1"/>
  <c r="DV25" i="14" a="1"/>
  <c r="DV54" i="14" a="1"/>
  <c r="DW13" i="14" a="1"/>
  <c r="DW20" i="14" a="1"/>
  <c r="DW29" i="14" a="1"/>
  <c r="DW38" i="14" l="1"/>
  <c r="DV44" i="14"/>
  <c r="DW20" i="14"/>
  <c r="DW44" i="14"/>
  <c r="DW16" i="14"/>
  <c r="DW28" i="14"/>
  <c r="DW46" i="14"/>
  <c r="DV47" i="14"/>
  <c r="DW53" i="14"/>
  <c r="DV50" i="14"/>
  <c r="DW8" i="14"/>
  <c r="DW14" i="14"/>
  <c r="DW26" i="14"/>
  <c r="DW32" i="14"/>
  <c r="DW50" i="14"/>
  <c r="DW10" i="14"/>
  <c r="DW22" i="14"/>
  <c r="DW34" i="14"/>
  <c r="DW40" i="14"/>
  <c r="DW52" i="14"/>
  <c r="DV5" i="14"/>
  <c r="DV23" i="14"/>
  <c r="DV41" i="14"/>
  <c r="DV53" i="14"/>
  <c r="DW5" i="14"/>
  <c r="DW11" i="14"/>
  <c r="DW17" i="14"/>
  <c r="DW23" i="14"/>
  <c r="DW29" i="14"/>
  <c r="DW35" i="14"/>
  <c r="DW41" i="14"/>
  <c r="DW47" i="14"/>
  <c r="DW7" i="14"/>
  <c r="DW13" i="14"/>
  <c r="DW19" i="14"/>
  <c r="DW25" i="14"/>
  <c r="DW31" i="14"/>
  <c r="DW37" i="14"/>
  <c r="DW43" i="14"/>
  <c r="DW49" i="14"/>
  <c r="DV21" i="14"/>
  <c r="DV24" i="14"/>
  <c r="DV42" i="14"/>
  <c r="DV45" i="14"/>
  <c r="DV48" i="14"/>
  <c r="DV51" i="14"/>
  <c r="DV54" i="14"/>
  <c r="DW6" i="14"/>
  <c r="DW9" i="14"/>
  <c r="DW12" i="14"/>
  <c r="DW15" i="14"/>
  <c r="DW18" i="14"/>
  <c r="DW21" i="14"/>
  <c r="DW24" i="14"/>
  <c r="DW27" i="14"/>
  <c r="DW30" i="14"/>
  <c r="DW33" i="14"/>
  <c r="DW36" i="14"/>
  <c r="DW39" i="14"/>
  <c r="DW42" i="14"/>
  <c r="DW45" i="14"/>
  <c r="DW48" i="14"/>
  <c r="DW51" i="14"/>
  <c r="DW54" i="14"/>
  <c r="DV22" i="14"/>
  <c r="DV25" i="14"/>
  <c r="DV43" i="14"/>
  <c r="DV46" i="14"/>
  <c r="DV49" i="14"/>
  <c r="DV52" i="14"/>
  <c r="DV55" i="14"/>
  <c r="DW55" i="14"/>
  <c r="DY6" i="14"/>
  <c r="J6" i="14" s="1"/>
  <c r="DY13" i="14" a="1"/>
  <c r="DY9" i="14" a="1"/>
  <c r="DY14" i="14" a="1"/>
  <c r="DY12" i="14" a="1"/>
  <c r="DY19" i="14" a="1"/>
  <c r="DY40" i="14" a="1"/>
  <c r="DY39" i="14" a="1"/>
  <c r="DY28" i="14" a="1"/>
  <c r="DY30" i="14" a="1"/>
  <c r="DY37" i="14" a="1"/>
  <c r="DY15" i="14" a="1"/>
  <c r="DY34" i="14" a="1"/>
  <c r="DY36" i="14" a="1"/>
  <c r="DY16" i="14" a="1"/>
  <c r="DY7" i="14" a="1"/>
  <c r="DY8" i="14" a="1"/>
  <c r="DY35" i="14" a="1"/>
  <c r="DY20" i="14" a="1"/>
  <c r="DY17" i="14" a="1"/>
  <c r="DY38" i="14" a="1"/>
  <c r="DY31" i="14" a="1"/>
  <c r="DY33" i="14" a="1"/>
  <c r="DY26" i="14" a="1"/>
  <c r="DY32" i="14" a="1"/>
  <c r="DY10" i="14" a="1"/>
  <c r="DY29" i="14" a="1"/>
  <c r="DY27" i="14" a="1"/>
  <c r="DY11" i="14" a="1"/>
  <c r="DY18" i="14" a="1"/>
  <c r="DY35" i="14" l="1"/>
  <c r="DY12" i="14"/>
  <c r="DY40" i="14"/>
  <c r="DY28" i="14"/>
  <c r="DY11" i="14"/>
  <c r="DY33" i="14"/>
  <c r="DY27" i="14"/>
  <c r="DY16" i="14"/>
  <c r="DY10" i="14"/>
  <c r="DY38" i="14"/>
  <c r="DY32" i="14"/>
  <c r="DY26" i="14"/>
  <c r="DY15" i="14"/>
  <c r="DY9" i="14"/>
  <c r="DY37" i="14"/>
  <c r="DY31" i="14"/>
  <c r="DY20" i="14"/>
  <c r="DY14" i="14"/>
  <c r="DY8" i="14"/>
  <c r="DY29" i="14"/>
  <c r="DY13" i="14"/>
  <c r="DY18" i="14"/>
  <c r="DY34" i="14"/>
  <c r="DY17" i="14"/>
  <c r="DY39" i="14"/>
  <c r="DY36" i="14"/>
  <c r="DY30" i="14"/>
  <c r="DY19" i="14"/>
  <c r="DY7" i="14"/>
  <c r="J7" i="14" s="1"/>
  <c r="H8" i="25"/>
  <c r="C5" i="22"/>
  <c r="H40" i="14"/>
  <c r="H39" i="14"/>
  <c r="H38" i="14"/>
  <c r="H37" i="14"/>
  <c r="H36" i="14"/>
  <c r="H35" i="14"/>
  <c r="H34" i="14"/>
  <c r="H33" i="14"/>
  <c r="H32" i="14"/>
  <c r="H31" i="14"/>
  <c r="H30" i="14"/>
  <c r="H29" i="14"/>
  <c r="H28" i="14"/>
  <c r="H27" i="14"/>
  <c r="H26" i="14"/>
  <c r="H20" i="14"/>
  <c r="H19" i="14"/>
  <c r="H18" i="14"/>
  <c r="H17" i="14"/>
  <c r="H16" i="14"/>
  <c r="H15" i="14"/>
  <c r="H14" i="14"/>
  <c r="H13" i="14"/>
  <c r="H12" i="14"/>
  <c r="H11" i="14"/>
  <c r="H10" i="14"/>
  <c r="H9" i="14"/>
  <c r="H8" i="14"/>
  <c r="H16" i="22"/>
  <c r="A1" i="21"/>
  <c r="D1" i="21"/>
  <c r="D5" i="25"/>
  <c r="E5" i="22"/>
  <c r="F5" i="22"/>
  <c r="D34" i="21"/>
  <c r="M12" i="22"/>
  <c r="L12" i="22"/>
  <c r="G12" i="22"/>
  <c r="F12" i="22"/>
  <c r="E12" i="22"/>
  <c r="M11" i="22"/>
  <c r="L11" i="22"/>
  <c r="G11" i="22"/>
  <c r="F11" i="22"/>
  <c r="E11" i="22"/>
  <c r="M10" i="22"/>
  <c r="G10" i="22"/>
  <c r="F10" i="22"/>
  <c r="E10" i="22"/>
  <c r="C32" i="21"/>
  <c r="S5" i="22" s="1"/>
  <c r="C31" i="21"/>
  <c r="R5" i="22" s="1"/>
  <c r="G16" i="22"/>
  <c r="F16" i="22"/>
  <c r="E16" i="22"/>
  <c r="D16" i="22"/>
  <c r="K8" i="14" l="1"/>
  <c r="K14" i="14"/>
  <c r="K32" i="14"/>
  <c r="K38" i="14"/>
  <c r="K15" i="14"/>
  <c r="K27" i="14"/>
  <c r="K20" i="14"/>
  <c r="K33" i="14"/>
  <c r="K10" i="14"/>
  <c r="K34" i="14"/>
  <c r="K17" i="14"/>
  <c r="K29" i="14"/>
  <c r="K6" i="14"/>
  <c r="K12" i="14"/>
  <c r="K18" i="14"/>
  <c r="K30" i="14"/>
  <c r="K36" i="14"/>
  <c r="K7" i="14"/>
  <c r="K13" i="14"/>
  <c r="K19" i="14"/>
  <c r="K31" i="14"/>
  <c r="K37" i="14"/>
  <c r="K26" i="14"/>
  <c r="K9" i="14"/>
  <c r="K39" i="14"/>
  <c r="K16" i="14"/>
  <c r="K28" i="14"/>
  <c r="K40" i="14"/>
  <c r="K11" i="14"/>
  <c r="K35" i="14"/>
  <c r="L10" i="22"/>
  <c r="D10" i="22"/>
  <c r="C15" i="25"/>
  <c r="C12" i="25"/>
  <c r="AM5" i="22"/>
  <c r="H7" i="25"/>
  <c r="BF27" i="14"/>
  <c r="BF28" i="14"/>
  <c r="BF29" i="14"/>
  <c r="BF30" i="14"/>
  <c r="BF31" i="14"/>
  <c r="BF32" i="14"/>
  <c r="BF33" i="14"/>
  <c r="BF34" i="14"/>
  <c r="BF35" i="14"/>
  <c r="BF36" i="14"/>
  <c r="BF37" i="14"/>
  <c r="BF38" i="14"/>
  <c r="BF39" i="14"/>
  <c r="BF40" i="14"/>
  <c r="BF26" i="14"/>
  <c r="BF10" i="14"/>
  <c r="BF11" i="14"/>
  <c r="BF12" i="14"/>
  <c r="BF13" i="14"/>
  <c r="BF14" i="14"/>
  <c r="BF15" i="14"/>
  <c r="BF16" i="14"/>
  <c r="BF17" i="14"/>
  <c r="BF18" i="14"/>
  <c r="BF19" i="14"/>
  <c r="BF20" i="14"/>
  <c r="BF7" i="14"/>
  <c r="BF8" i="14"/>
  <c r="BF9" i="14"/>
  <c r="BF6" i="14"/>
  <c r="CL6" i="14"/>
  <c r="K12" i="22"/>
  <c r="K11" i="22"/>
  <c r="J12" i="22"/>
  <c r="J11" i="22"/>
  <c r="K10" i="22"/>
  <c r="J10" i="22"/>
  <c r="I12" i="22"/>
  <c r="I11" i="22"/>
  <c r="I10" i="22"/>
  <c r="H12" i="22"/>
  <c r="H11" i="22"/>
  <c r="H10" i="22"/>
  <c r="D12" i="22"/>
  <c r="D11" i="22"/>
  <c r="Y5" i="22" l="1"/>
  <c r="W5" i="22"/>
  <c r="X5" i="22"/>
  <c r="V5" i="22"/>
  <c r="CL26" i="14"/>
  <c r="CR40" i="14"/>
  <c r="CQ40" i="14"/>
  <c r="CP40" i="14"/>
  <c r="CN40" i="14"/>
  <c r="CM40" i="14"/>
  <c r="CL40" i="14"/>
  <c r="AI40" i="14"/>
  <c r="CR39" i="14"/>
  <c r="CQ39" i="14"/>
  <c r="CP39" i="14"/>
  <c r="CN39" i="14"/>
  <c r="CM39" i="14"/>
  <c r="CL39" i="14"/>
  <c r="AI39" i="14"/>
  <c r="CR38" i="14"/>
  <c r="CQ38" i="14"/>
  <c r="CP38" i="14"/>
  <c r="CN38" i="14"/>
  <c r="CM38" i="14"/>
  <c r="CL38" i="14"/>
  <c r="AI38" i="14"/>
  <c r="CR37" i="14"/>
  <c r="CQ37" i="14"/>
  <c r="CP37" i="14"/>
  <c r="CN37" i="14"/>
  <c r="CM37" i="14"/>
  <c r="CL37" i="14"/>
  <c r="AI37" i="14"/>
  <c r="CR36" i="14"/>
  <c r="CQ36" i="14"/>
  <c r="CP36" i="14"/>
  <c r="CN36" i="14"/>
  <c r="CM36" i="14"/>
  <c r="CL36" i="14"/>
  <c r="AI36" i="14"/>
  <c r="CR35" i="14"/>
  <c r="CQ35" i="14"/>
  <c r="CP35" i="14"/>
  <c r="CN35" i="14"/>
  <c r="CM35" i="14"/>
  <c r="CL35" i="14"/>
  <c r="AI35" i="14"/>
  <c r="CR34" i="14"/>
  <c r="CQ34" i="14"/>
  <c r="CP34" i="14"/>
  <c r="CN34" i="14"/>
  <c r="CM34" i="14"/>
  <c r="CL34" i="14"/>
  <c r="AI34" i="14"/>
  <c r="CR33" i="14"/>
  <c r="CQ33" i="14"/>
  <c r="CP33" i="14"/>
  <c r="CN33" i="14"/>
  <c r="CM33" i="14"/>
  <c r="CL33" i="14"/>
  <c r="AI33" i="14"/>
  <c r="CR32" i="14"/>
  <c r="CQ32" i="14"/>
  <c r="CP32" i="14"/>
  <c r="CN32" i="14"/>
  <c r="CM32" i="14"/>
  <c r="CL32" i="14"/>
  <c r="AI32" i="14"/>
  <c r="CR31" i="14"/>
  <c r="CQ31" i="14"/>
  <c r="CP31" i="14"/>
  <c r="CN31" i="14"/>
  <c r="CM31" i="14"/>
  <c r="CL31" i="14"/>
  <c r="AI31" i="14"/>
  <c r="CR30" i="14"/>
  <c r="CQ30" i="14"/>
  <c r="CP30" i="14"/>
  <c r="CN30" i="14"/>
  <c r="CM30" i="14"/>
  <c r="CL30" i="14"/>
  <c r="AI30" i="14"/>
  <c r="CR29" i="14"/>
  <c r="CQ29" i="14"/>
  <c r="CP29" i="14"/>
  <c r="CN29" i="14"/>
  <c r="CM29" i="14"/>
  <c r="CL29" i="14"/>
  <c r="AI29" i="14"/>
  <c r="CR28" i="14"/>
  <c r="CQ28" i="14"/>
  <c r="CP28" i="14"/>
  <c r="CN28" i="14"/>
  <c r="CM28" i="14"/>
  <c r="CL28" i="14"/>
  <c r="AI28" i="14"/>
  <c r="CR27" i="14"/>
  <c r="CQ27" i="14"/>
  <c r="CP27" i="14"/>
  <c r="CN27" i="14"/>
  <c r="CM27" i="14"/>
  <c r="CL27" i="14"/>
  <c r="AI27" i="14"/>
  <c r="CR26" i="14"/>
  <c r="CQ26" i="14"/>
  <c r="CP26" i="14"/>
  <c r="CN26" i="14"/>
  <c r="CM26" i="14"/>
  <c r="AI26" i="14"/>
  <c r="CL8" i="14"/>
  <c r="CM8" i="14"/>
  <c r="CN8" i="14"/>
  <c r="CP8" i="14"/>
  <c r="CQ8" i="14"/>
  <c r="CR8" i="14"/>
  <c r="CL9" i="14"/>
  <c r="CM9" i="14"/>
  <c r="CN9" i="14"/>
  <c r="CP9" i="14"/>
  <c r="CQ9" i="14"/>
  <c r="CR9" i="14"/>
  <c r="CL10" i="14"/>
  <c r="CM10" i="14"/>
  <c r="CN10" i="14"/>
  <c r="CP10" i="14"/>
  <c r="CQ10" i="14"/>
  <c r="CR10" i="14"/>
  <c r="CL11" i="14"/>
  <c r="CM11" i="14"/>
  <c r="CN11" i="14"/>
  <c r="CP11" i="14"/>
  <c r="CQ11" i="14"/>
  <c r="CR11" i="14"/>
  <c r="CL12" i="14"/>
  <c r="CM12" i="14"/>
  <c r="CN12" i="14"/>
  <c r="CP12" i="14"/>
  <c r="CQ12" i="14"/>
  <c r="CR12" i="14"/>
  <c r="CL13" i="14"/>
  <c r="CM13" i="14"/>
  <c r="CN13" i="14"/>
  <c r="CP13" i="14"/>
  <c r="CQ13" i="14"/>
  <c r="CR13" i="14"/>
  <c r="CL14" i="14"/>
  <c r="CM14" i="14"/>
  <c r="CN14" i="14"/>
  <c r="CP14" i="14"/>
  <c r="CQ14" i="14"/>
  <c r="CR14" i="14"/>
  <c r="CL15" i="14"/>
  <c r="CM15" i="14"/>
  <c r="CN15" i="14"/>
  <c r="CP15" i="14"/>
  <c r="CQ15" i="14"/>
  <c r="CR15" i="14"/>
  <c r="CL16" i="14"/>
  <c r="CM16" i="14"/>
  <c r="CN16" i="14"/>
  <c r="CP16" i="14"/>
  <c r="CQ16" i="14"/>
  <c r="CR16" i="14"/>
  <c r="CL17" i="14"/>
  <c r="CM17" i="14"/>
  <c r="CN17" i="14"/>
  <c r="CP17" i="14"/>
  <c r="CQ17" i="14"/>
  <c r="CR17" i="14"/>
  <c r="CL18" i="14"/>
  <c r="CM18" i="14"/>
  <c r="CN18" i="14"/>
  <c r="CP18" i="14"/>
  <c r="CQ18" i="14"/>
  <c r="CR18" i="14"/>
  <c r="CL19" i="14"/>
  <c r="CM19" i="14"/>
  <c r="CN19" i="14"/>
  <c r="CP19" i="14"/>
  <c r="CQ19" i="14"/>
  <c r="CR19" i="14"/>
  <c r="CL20" i="14"/>
  <c r="CM20" i="14"/>
  <c r="CN20" i="14"/>
  <c r="CP20" i="14"/>
  <c r="CQ20" i="14"/>
  <c r="CR20" i="14"/>
  <c r="CP7" i="14"/>
  <c r="CQ7" i="14"/>
  <c r="CR7" i="14"/>
  <c r="CR6" i="14"/>
  <c r="CQ6" i="14"/>
  <c r="CP6" i="14"/>
  <c r="CL7" i="14"/>
  <c r="CM7" i="14"/>
  <c r="CN7" i="14"/>
  <c r="CN6" i="14"/>
  <c r="CM6" i="14"/>
  <c r="D32" i="21" l="1"/>
  <c r="AH5" i="22"/>
  <c r="T5" i="22"/>
  <c r="AJ5" i="22" s="1"/>
  <c r="H5" i="22"/>
  <c r="G5" i="22"/>
  <c r="D5" i="22"/>
  <c r="A5" i="22" s="1"/>
  <c r="A2" i="21"/>
  <c r="J36" i="14" l="1"/>
  <c r="L36" i="14"/>
  <c r="J27" i="14"/>
  <c r="L27" i="14"/>
  <c r="J35" i="14"/>
  <c r="L35" i="14"/>
  <c r="L29" i="14"/>
  <c r="J29" i="14"/>
  <c r="L38" i="14"/>
  <c r="J38" i="14"/>
  <c r="L32" i="14"/>
  <c r="J32" i="14"/>
  <c r="L40" i="14"/>
  <c r="J40" i="14"/>
  <c r="J28" i="14"/>
  <c r="L28" i="14"/>
  <c r="J34" i="14"/>
  <c r="L34" i="14"/>
  <c r="J39" i="14"/>
  <c r="L39" i="14"/>
  <c r="L30" i="14"/>
  <c r="J30" i="14"/>
  <c r="J31" i="14"/>
  <c r="L31" i="14"/>
  <c r="L37" i="14"/>
  <c r="J37" i="14"/>
  <c r="L26" i="14"/>
  <c r="J26" i="14"/>
  <c r="J33" i="14"/>
  <c r="L33" i="14"/>
  <c r="D31" i="21"/>
  <c r="AI5" i="22"/>
  <c r="DV35" i="14" a="1"/>
  <c r="DV32" i="14" a="1"/>
  <c r="DV29" i="14" a="1"/>
  <c r="DV34" i="14" a="1"/>
  <c r="DV31" i="14" a="1"/>
  <c r="DV27" i="14" a="1"/>
  <c r="DV33" i="14" a="1"/>
  <c r="DV37" i="14" a="1"/>
  <c r="DV30" i="14" a="1"/>
  <c r="DV36" i="14" a="1"/>
  <c r="DV40" i="14" a="1"/>
  <c r="DV39" i="14" a="1"/>
  <c r="DV38" i="14" a="1"/>
  <c r="DV26" i="14" a="1"/>
  <c r="DV28" i="14" a="1"/>
  <c r="DV32" i="14" l="1"/>
  <c r="DV30" i="14"/>
  <c r="DV29" i="14"/>
  <c r="DV33" i="14"/>
  <c r="DV26" i="14"/>
  <c r="DV27" i="14"/>
  <c r="DV31" i="14"/>
  <c r="DV38" i="14"/>
  <c r="DV39" i="14"/>
  <c r="DV34" i="14"/>
  <c r="DV28" i="14"/>
  <c r="DV40" i="14"/>
  <c r="DV35" i="14"/>
  <c r="DV37" i="14"/>
  <c r="DV36" i="14"/>
  <c r="CK1" i="14"/>
  <c r="CJ1" i="14"/>
  <c r="CI1" i="14"/>
  <c r="CG1" i="14"/>
  <c r="P5" i="22" l="1"/>
  <c r="O5" i="22"/>
  <c r="N5" i="22"/>
  <c r="M5" i="22"/>
  <c r="AI20" i="14"/>
  <c r="AI19" i="14"/>
  <c r="AI18" i="14"/>
  <c r="AI17" i="14"/>
  <c r="AI16" i="14"/>
  <c r="AI15" i="14"/>
  <c r="AI14" i="14"/>
  <c r="AI13" i="14"/>
  <c r="AI12" i="14"/>
  <c r="AI11" i="14"/>
  <c r="AI10" i="14"/>
  <c r="AI9" i="14"/>
  <c r="AI8" i="14"/>
  <c r="AI7" i="14" l="1"/>
  <c r="AI6" i="14"/>
  <c r="CH1" i="14" l="1"/>
  <c r="AG5" i="22" l="1"/>
  <c r="AE5" i="22"/>
  <c r="C30" i="21" l="1"/>
  <c r="AF5" i="22"/>
  <c r="D30" i="21" s="1"/>
  <c r="L14" i="14" l="1"/>
  <c r="J14" i="14"/>
  <c r="J18" i="14"/>
  <c r="L18" i="14"/>
  <c r="J17" i="14"/>
  <c r="L17" i="14"/>
  <c r="L6" i="14"/>
  <c r="L20" i="14"/>
  <c r="J20" i="14"/>
  <c r="L16" i="14"/>
  <c r="J16" i="14"/>
  <c r="J11" i="14"/>
  <c r="L11" i="14"/>
  <c r="L10" i="14"/>
  <c r="J10" i="14"/>
  <c r="L8" i="14"/>
  <c r="J8" i="14"/>
  <c r="L7" i="14"/>
  <c r="L9" i="14"/>
  <c r="J9" i="14"/>
  <c r="L19" i="14"/>
  <c r="J19" i="14"/>
  <c r="L13" i="14"/>
  <c r="J13" i="14"/>
  <c r="L12" i="14"/>
  <c r="J12" i="14"/>
  <c r="L15" i="14"/>
  <c r="J15" i="14"/>
  <c r="DV16" i="14" a="1"/>
  <c r="DV12" i="14" a="1"/>
  <c r="DV11" i="14" a="1"/>
  <c r="DV10" i="14" a="1"/>
  <c r="DV20" i="14" a="1"/>
  <c r="DV18" i="14" a="1"/>
  <c r="DV7" i="14" a="1"/>
  <c r="DV6" i="14" a="1"/>
  <c r="DV9" i="14" a="1"/>
  <c r="DV8" i="14" a="1"/>
  <c r="DV17" i="14" a="1"/>
  <c r="DV15" i="14" a="1"/>
  <c r="DV14" i="14" a="1"/>
  <c r="DV13" i="14" a="1"/>
  <c r="DV19" i="14" a="1"/>
  <c r="DV9" i="14" l="1"/>
  <c r="DV15" i="14"/>
  <c r="DV12" i="14"/>
  <c r="DV19" i="14"/>
  <c r="DV16" i="14"/>
  <c r="DV20" i="14"/>
  <c r="DV7" i="14"/>
  <c r="DV6" i="14"/>
  <c r="DV8" i="14"/>
  <c r="DV17" i="14"/>
  <c r="DV10" i="14"/>
  <c r="DV18" i="14"/>
  <c r="DV13" i="14"/>
  <c r="DV14" i="14"/>
  <c r="DV11" i="14"/>
  <c r="K5" i="22" l="1"/>
  <c r="AB5" i="22" s="1"/>
  <c r="I5" i="22"/>
  <c r="Z5" i="22" s="1"/>
  <c r="L5" i="22"/>
  <c r="AC5" i="22" s="1"/>
  <c r="J5" i="22"/>
  <c r="AA5" i="22" s="1"/>
  <c r="AD5" i="22"/>
  <c r="D29" i="21" s="1"/>
  <c r="C29" i="21"/>
  <c r="C28" i="21" l="1"/>
  <c r="D28" i="21"/>
  <c r="C27" i="21"/>
  <c r="Q5" i="22"/>
  <c r="D27" i="21"/>
  <c r="D36" i="21" l="1"/>
  <c r="AK5" i="2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<sst xmlns="http://schemas.openxmlformats.org/spreadsheetml/2006/main" count="437" uniqueCount="281">
  <si>
    <t>○</t>
  </si>
  <si>
    <t>選手名</t>
    <rPh sb="0" eb="3">
      <t>センシュメイ</t>
    </rPh>
    <phoneticPr fontId="3"/>
  </si>
  <si>
    <t>中学</t>
    <rPh sb="0" eb="2">
      <t>チュウガク</t>
    </rPh>
    <phoneticPr fontId="3"/>
  </si>
  <si>
    <t>高校</t>
    <rPh sb="0" eb="2">
      <t>コウコウ</t>
    </rPh>
    <phoneticPr fontId="3"/>
  </si>
  <si>
    <t>-</t>
  </si>
  <si>
    <r>
      <t xml:space="preserve">選手フリガナ
</t>
    </r>
    <r>
      <rPr>
        <sz val="8"/>
        <rFont val="BIZ UDゴシック"/>
        <family val="3"/>
        <charset val="128"/>
      </rPr>
      <t>【半角】</t>
    </r>
    <rPh sb="0" eb="2">
      <t>センシュ</t>
    </rPh>
    <rPh sb="8" eb="10">
      <t>ハンカク</t>
    </rPh>
    <phoneticPr fontId="3"/>
  </si>
  <si>
    <t>100m</t>
  </si>
  <si>
    <t>200m</t>
  </si>
  <si>
    <t>走高跳</t>
    <rPh sb="0" eb="1">
      <t>ハシ</t>
    </rPh>
    <rPh sb="1" eb="3">
      <t>タカトビ</t>
    </rPh>
    <phoneticPr fontId="1"/>
  </si>
  <si>
    <t>走幅跳</t>
    <rPh sb="0" eb="1">
      <t>ハシ</t>
    </rPh>
    <rPh sb="1" eb="3">
      <t>ハバトビ</t>
    </rPh>
    <phoneticPr fontId="1"/>
  </si>
  <si>
    <t>800m</t>
  </si>
  <si>
    <t>手宮</t>
    <rPh sb="0" eb="2">
      <t>テミヤ</t>
    </rPh>
    <phoneticPr fontId="3"/>
  </si>
  <si>
    <t>太郎</t>
    <rPh sb="0" eb="2">
      <t>タロウ</t>
    </rPh>
    <phoneticPr fontId="3"/>
  </si>
  <si>
    <t>ﾀﾛｳ</t>
    <phoneticPr fontId="3"/>
  </si>
  <si>
    <t>ﾃﾐﾔ</t>
    <phoneticPr fontId="3"/>
  </si>
  <si>
    <t>※</t>
  </si>
  <si>
    <t>-</t>
    <phoneticPr fontId="3"/>
  </si>
  <si>
    <t>小樽○○○</t>
    <rPh sb="0" eb="2">
      <t>オタル</t>
    </rPh>
    <phoneticPr fontId="3"/>
  </si>
  <si>
    <t>ｼﾞｬﾍﾞﾘｯｸｽﾛｰ</t>
  </si>
  <si>
    <t>棒高跳</t>
    <rPh sb="0" eb="1">
      <t>ボウ</t>
    </rPh>
    <rPh sb="1" eb="2">
      <t>タカ</t>
    </rPh>
    <rPh sb="2" eb="3">
      <t>ト</t>
    </rPh>
    <phoneticPr fontId="1"/>
  </si>
  <si>
    <t>三段跳</t>
    <rPh sb="0" eb="2">
      <t>サンダン</t>
    </rPh>
    <rPh sb="2" eb="3">
      <t>ト</t>
    </rPh>
    <phoneticPr fontId="1"/>
  </si>
  <si>
    <t>団体名
学校名</t>
  </si>
  <si>
    <t>団体ﾌﾘｶﾞﾅ
学校ﾌﾘｶﾞﾅ</t>
  </si>
  <si>
    <t>生年月日</t>
    <rPh sb="0" eb="4">
      <t>セイネンガッピ</t>
    </rPh>
    <phoneticPr fontId="8"/>
  </si>
  <si>
    <t>ｵﾀﾙ□□</t>
    <phoneticPr fontId="3"/>
  </si>
  <si>
    <t>男子</t>
    <rPh sb="0" eb="2">
      <t>ダンシ</t>
    </rPh>
    <phoneticPr fontId="3"/>
  </si>
  <si>
    <t>女子</t>
    <rPh sb="0" eb="2">
      <t>ジョシ</t>
    </rPh>
    <phoneticPr fontId="3"/>
  </si>
  <si>
    <t>①</t>
    <phoneticPr fontId="3"/>
  </si>
  <si>
    <t>②</t>
    <phoneticPr fontId="3"/>
  </si>
  <si>
    <t>登録番号
(JAAF ID)</t>
    <rPh sb="0" eb="2">
      <t>トウロク</t>
    </rPh>
    <rPh sb="2" eb="4">
      <t>バンゴウ</t>
    </rPh>
    <phoneticPr fontId="8"/>
  </si>
  <si>
    <t>所属陸協</t>
    <rPh sb="0" eb="2">
      <t>ショゾク</t>
    </rPh>
    <rPh sb="2" eb="3">
      <t>リク</t>
    </rPh>
    <rPh sb="3" eb="4">
      <t>キョウ</t>
    </rPh>
    <phoneticPr fontId="3"/>
  </si>
  <si>
    <t>団体名</t>
    <rPh sb="0" eb="3">
      <t>ダンタイメイ</t>
    </rPh>
    <phoneticPr fontId="3"/>
  </si>
  <si>
    <t>参加人数</t>
    <rPh sb="0" eb="4">
      <t>サンカニンズウ</t>
    </rPh>
    <phoneticPr fontId="3"/>
  </si>
  <si>
    <t>参加料</t>
    <rPh sb="0" eb="3">
      <t>サンカリョウ</t>
    </rPh>
    <phoneticPr fontId="3"/>
  </si>
  <si>
    <t>プログラム</t>
    <phoneticPr fontId="3"/>
  </si>
  <si>
    <t>＠</t>
    <phoneticPr fontId="3"/>
  </si>
  <si>
    <t>腰</t>
    <rPh sb="0" eb="1">
      <t>コシ</t>
    </rPh>
    <phoneticPr fontId="3"/>
  </si>
  <si>
    <t>ビ空</t>
    <rPh sb="1" eb="2">
      <t>ソラ</t>
    </rPh>
    <phoneticPr fontId="3"/>
  </si>
  <si>
    <t>ビ※</t>
    <phoneticPr fontId="3"/>
  </si>
  <si>
    <t>小樽後志</t>
    <rPh sb="0" eb="2">
      <t>オタル</t>
    </rPh>
    <rPh sb="2" eb="4">
      <t>シリベシ</t>
    </rPh>
    <phoneticPr fontId="3"/>
  </si>
  <si>
    <t>札幌</t>
    <rPh sb="0" eb="2">
      <t>サッポロ</t>
    </rPh>
    <phoneticPr fontId="3"/>
  </si>
  <si>
    <t>道央</t>
    <rPh sb="0" eb="2">
      <t>ドウオウ</t>
    </rPh>
    <phoneticPr fontId="3"/>
  </si>
  <si>
    <t>苫小牧</t>
    <rPh sb="0" eb="3">
      <t>トマコマイ</t>
    </rPh>
    <phoneticPr fontId="3"/>
  </si>
  <si>
    <t>室蘭</t>
    <rPh sb="0" eb="2">
      <t>ムロラン</t>
    </rPh>
    <phoneticPr fontId="3"/>
  </si>
  <si>
    <t>道南</t>
    <rPh sb="0" eb="2">
      <t>ドウナン</t>
    </rPh>
    <phoneticPr fontId="3"/>
  </si>
  <si>
    <t>道北</t>
    <rPh sb="0" eb="2">
      <t>ドウホク</t>
    </rPh>
    <phoneticPr fontId="3"/>
  </si>
  <si>
    <t>ｵﾎｰﾂｸ</t>
    <phoneticPr fontId="3"/>
  </si>
  <si>
    <t>釧路</t>
    <rPh sb="0" eb="2">
      <t>クシロ</t>
    </rPh>
    <phoneticPr fontId="3"/>
  </si>
  <si>
    <t>十勝</t>
    <rPh sb="0" eb="2">
      <t>トカチ</t>
    </rPh>
    <phoneticPr fontId="3"/>
  </si>
  <si>
    <t>空知</t>
    <rPh sb="0" eb="2">
      <t>ソラチ</t>
    </rPh>
    <phoneticPr fontId="3"/>
  </si>
  <si>
    <t>その他</t>
    <rPh sb="2" eb="3">
      <t>タ</t>
    </rPh>
    <phoneticPr fontId="3"/>
  </si>
  <si>
    <t>申込者氏名</t>
    <rPh sb="0" eb="2">
      <t>モウシコミ</t>
    </rPh>
    <rPh sb="2" eb="3">
      <t>シャ</t>
    </rPh>
    <rPh sb="3" eb="5">
      <t>シメイ</t>
    </rPh>
    <phoneticPr fontId="3"/>
  </si>
  <si>
    <t>氏名</t>
    <rPh sb="0" eb="2">
      <t>シメイ</t>
    </rPh>
    <phoneticPr fontId="3"/>
  </si>
  <si>
    <t>S級</t>
    <rPh sb="1" eb="2">
      <t>キュウ</t>
    </rPh>
    <phoneticPr fontId="3"/>
  </si>
  <si>
    <t>A級</t>
    <rPh sb="1" eb="2">
      <t>キュウ</t>
    </rPh>
    <phoneticPr fontId="3"/>
  </si>
  <si>
    <t>B級</t>
    <rPh sb="1" eb="2">
      <t>キュウ</t>
    </rPh>
    <phoneticPr fontId="3"/>
  </si>
  <si>
    <t>C級</t>
    <rPh sb="1" eb="2">
      <t>キュウ</t>
    </rPh>
    <phoneticPr fontId="3"/>
  </si>
  <si>
    <t>参加数</t>
    <rPh sb="0" eb="3">
      <t>サンカスウ</t>
    </rPh>
    <phoneticPr fontId="3"/>
  </si>
  <si>
    <t>プログラム
代金</t>
    <rPh sb="6" eb="8">
      <t>ダイキン</t>
    </rPh>
    <phoneticPr fontId="3"/>
  </si>
  <si>
    <t>連絡先(携帯℡)</t>
    <rPh sb="0" eb="3">
      <t>レンラクサキ</t>
    </rPh>
    <rPh sb="4" eb="6">
      <t>ケイタイ</t>
    </rPh>
    <phoneticPr fontId="3"/>
  </si>
  <si>
    <t>● 参加人数・参加料</t>
    <rPh sb="2" eb="4">
      <t>サンカ</t>
    </rPh>
    <rPh sb="4" eb="6">
      <t>ニンズウ</t>
    </rPh>
    <rPh sb="7" eb="9">
      <t>サンカ</t>
    </rPh>
    <rPh sb="9" eb="10">
      <t>リョウ</t>
    </rPh>
    <phoneticPr fontId="3"/>
  </si>
  <si>
    <t>小計（円）</t>
    <rPh sb="0" eb="2">
      <t>ショウケイ</t>
    </rPh>
    <rPh sb="3" eb="4">
      <t>エン</t>
    </rPh>
    <phoneticPr fontId="3"/>
  </si>
  <si>
    <t>陸協名</t>
    <rPh sb="0" eb="1">
      <t>リク</t>
    </rPh>
    <rPh sb="1" eb="2">
      <t>キョウ</t>
    </rPh>
    <rPh sb="2" eb="3">
      <t>メイ</t>
    </rPh>
    <phoneticPr fontId="3"/>
  </si>
  <si>
    <t>学年</t>
    <rPh sb="0" eb="2">
      <t>ガクネン</t>
    </rPh>
    <phoneticPr fontId="3"/>
  </si>
  <si>
    <t>人数
計</t>
    <rPh sb="0" eb="2">
      <t>ニンズウ</t>
    </rPh>
    <rPh sb="3" eb="4">
      <t>ケイ</t>
    </rPh>
    <phoneticPr fontId="3"/>
  </si>
  <si>
    <t>小樽後志</t>
    <rPh sb="0" eb="4">
      <t>オタルシリベシ</t>
    </rPh>
    <phoneticPr fontId="3"/>
  </si>
  <si>
    <t>100mH(0.838m/8.50m)</t>
    <phoneticPr fontId="3"/>
  </si>
  <si>
    <t>円盤投(1.000kg)</t>
    <rPh sb="0" eb="3">
      <t>エンバンナ</t>
    </rPh>
    <phoneticPr fontId="1"/>
  </si>
  <si>
    <r>
      <t>出場種目１</t>
    </r>
    <r>
      <rPr>
        <sz val="8"/>
        <rFont val="BIZ UDゴシック"/>
        <family val="3"/>
        <charset val="128"/>
      </rPr>
      <t>(ﾌﾟﾙﾀﾞｳﾝより選択)</t>
    </r>
    <r>
      <rPr>
        <sz val="11"/>
        <rFont val="BIZ UDゴシック"/>
        <family val="3"/>
        <charset val="128"/>
      </rPr>
      <t xml:space="preserve">
</t>
    </r>
    <rPh sb="0" eb="2">
      <t>シュツジョウ</t>
    </rPh>
    <rPh sb="2" eb="4">
      <t>シュモク</t>
    </rPh>
    <rPh sb="15" eb="17">
      <t>センタク</t>
    </rPh>
    <phoneticPr fontId="3"/>
  </si>
  <si>
    <r>
      <t>出場種目２</t>
    </r>
    <r>
      <rPr>
        <sz val="8"/>
        <rFont val="BIZ UDゴシック"/>
        <family val="3"/>
        <charset val="128"/>
      </rPr>
      <t>(ﾌﾟﾙﾀﾞｳﾝより選択)</t>
    </r>
    <r>
      <rPr>
        <sz val="11"/>
        <rFont val="BIZ UDゴシック"/>
        <family val="3"/>
        <charset val="128"/>
      </rPr>
      <t xml:space="preserve">
</t>
    </r>
    <rPh sb="0" eb="2">
      <t>シュツジョウ</t>
    </rPh>
    <rPh sb="2" eb="4">
      <t>シュモク</t>
    </rPh>
    <phoneticPr fontId="3"/>
  </si>
  <si>
    <t>走高跳</t>
  </si>
  <si>
    <t>走幅跳</t>
  </si>
  <si>
    <t>男</t>
    <rPh sb="0" eb="1">
      <t>オトコ</t>
    </rPh>
    <phoneticPr fontId="3"/>
  </si>
  <si>
    <t>女</t>
    <rPh sb="0" eb="1">
      <t>オンナ</t>
    </rPh>
    <phoneticPr fontId="3"/>
  </si>
  <si>
    <t>第28回 北海道ジュニア陸上競技選手権大会</t>
    <phoneticPr fontId="3"/>
  </si>
  <si>
    <t>区分(中学or高校)</t>
    <rPh sb="0" eb="2">
      <t>クブン</t>
    </rPh>
    <rPh sb="3" eb="5">
      <t>チュウガク</t>
    </rPh>
    <rPh sb="7" eb="9">
      <t>コウコウ</t>
    </rPh>
    <phoneticPr fontId="3"/>
  </si>
  <si>
    <r>
      <rPr>
        <sz val="14"/>
        <rFont val="BIZ UDゴシック"/>
        <family val="3"/>
        <charset val="128"/>
      </rPr>
      <t>●希望審判申込</t>
    </r>
    <r>
      <rPr>
        <sz val="11"/>
        <rFont val="BIZ UDゴシック"/>
        <family val="3"/>
        <charset val="128"/>
      </rPr>
      <t>（当日の競技役員（審判員）にご協力下さい。）</t>
    </r>
    <rPh sb="1" eb="5">
      <t>キボウシンパン</t>
    </rPh>
    <rPh sb="5" eb="7">
      <t>モウシコミ</t>
    </rPh>
    <phoneticPr fontId="3"/>
  </si>
  <si>
    <t>第一希望</t>
    <rPh sb="0" eb="2">
      <t>ダイイチ</t>
    </rPh>
    <rPh sb="2" eb="4">
      <t>キボウ</t>
    </rPh>
    <phoneticPr fontId="3"/>
  </si>
  <si>
    <t>第二希望</t>
    <rPh sb="0" eb="4">
      <t>ダイニキボウ</t>
    </rPh>
    <phoneticPr fontId="3"/>
  </si>
  <si>
    <t>男子・１種目(\2000)</t>
    <rPh sb="0" eb="2">
      <t>ダンシ</t>
    </rPh>
    <rPh sb="4" eb="6">
      <t>シュモク</t>
    </rPh>
    <phoneticPr fontId="3"/>
  </si>
  <si>
    <t>男子・２種目(\3000)</t>
    <rPh sb="0" eb="2">
      <t>ダンシ</t>
    </rPh>
    <rPh sb="4" eb="6">
      <t>シュモク</t>
    </rPh>
    <phoneticPr fontId="3"/>
  </si>
  <si>
    <t>女子・１種目(\2000)</t>
    <rPh sb="0" eb="2">
      <t>ジョシ</t>
    </rPh>
    <rPh sb="4" eb="6">
      <t>シュモク</t>
    </rPh>
    <phoneticPr fontId="3"/>
  </si>
  <si>
    <t>女子・２種目(\3000)</t>
    <rPh sb="0" eb="2">
      <t>ジョシ</t>
    </rPh>
    <rPh sb="4" eb="6">
      <t>シュモク</t>
    </rPh>
    <phoneticPr fontId="3"/>
  </si>
  <si>
    <t>男子ビブス購入(\500)</t>
    <rPh sb="0" eb="2">
      <t>ダンシ</t>
    </rPh>
    <rPh sb="5" eb="7">
      <t>コウニュウ</t>
    </rPh>
    <phoneticPr fontId="3"/>
  </si>
  <si>
    <t>女子ビブス購入(\500)</t>
    <rPh sb="0" eb="2">
      <t>ジョシ</t>
    </rPh>
    <rPh sb="5" eb="7">
      <t>コウニュウ</t>
    </rPh>
    <phoneticPr fontId="3"/>
  </si>
  <si>
    <t>申込冊数</t>
    <rPh sb="0" eb="4">
      <t>モウシコミサッスウ</t>
    </rPh>
    <phoneticPr fontId="3"/>
  </si>
  <si>
    <t>納入金を個人名で振り込まれる場合の氏名</t>
    <rPh sb="0" eb="3">
      <t>ノウニュウキン</t>
    </rPh>
    <rPh sb="4" eb="7">
      <t>コジンメイ</t>
    </rPh>
    <rPh sb="8" eb="9">
      <t>フ</t>
    </rPh>
    <rPh sb="10" eb="11">
      <t>コ</t>
    </rPh>
    <rPh sb="14" eb="16">
      <t>バアイ</t>
    </rPh>
    <rPh sb="17" eb="19">
      <t>シメイ</t>
    </rPh>
    <phoneticPr fontId="3"/>
  </si>
  <si>
    <t>●参加数集約（事務局で使用します。削除しないでください）</t>
    <rPh sb="1" eb="4">
      <t>サンカスウ</t>
    </rPh>
    <rPh sb="4" eb="6">
      <t>シュウヤク</t>
    </rPh>
    <rPh sb="7" eb="10">
      <t>ジムキョク</t>
    </rPh>
    <rPh sb="11" eb="13">
      <t>シヨウ</t>
    </rPh>
    <rPh sb="17" eb="19">
      <t>サクジョ</t>
    </rPh>
    <phoneticPr fontId="3"/>
  </si>
  <si>
    <t>No</t>
    <phoneticPr fontId="3"/>
  </si>
  <si>
    <t>申込者氏名</t>
    <rPh sb="0" eb="3">
      <t>モウシコミシャ</t>
    </rPh>
    <rPh sb="3" eb="5">
      <t>シメイ</t>
    </rPh>
    <phoneticPr fontId="3"/>
  </si>
  <si>
    <t>ビブス
男子</t>
    <rPh sb="4" eb="6">
      <t>ダンシ</t>
    </rPh>
    <phoneticPr fontId="3"/>
  </si>
  <si>
    <t>ビブス
女子</t>
    <rPh sb="4" eb="6">
      <t>ジョシ</t>
    </rPh>
    <phoneticPr fontId="3"/>
  </si>
  <si>
    <t>ビブス使用ナンバー</t>
    <rPh sb="3" eb="5">
      <t>シヨウ</t>
    </rPh>
    <phoneticPr fontId="3"/>
  </si>
  <si>
    <t>ビブス
男子代金</t>
    <rPh sb="4" eb="6">
      <t>ダンシ</t>
    </rPh>
    <rPh sb="6" eb="8">
      <t>ダイキン</t>
    </rPh>
    <phoneticPr fontId="3"/>
  </si>
  <si>
    <t>ビブス
女子代金</t>
    <rPh sb="4" eb="6">
      <t>ジョシ</t>
    </rPh>
    <rPh sb="6" eb="8">
      <t>ダイキン</t>
    </rPh>
    <phoneticPr fontId="3"/>
  </si>
  <si>
    <t>納入金額合計</t>
    <rPh sb="0" eb="4">
      <t>ノウニュウキンガク</t>
    </rPh>
    <rPh sb="4" eb="6">
      <t>ゴウケイ</t>
    </rPh>
    <phoneticPr fontId="3"/>
  </si>
  <si>
    <t>男子1種目人数</t>
    <rPh sb="0" eb="2">
      <t>ダンシ</t>
    </rPh>
    <rPh sb="3" eb="5">
      <t>シュモク</t>
    </rPh>
    <rPh sb="5" eb="7">
      <t>ニンズウ</t>
    </rPh>
    <phoneticPr fontId="3"/>
  </si>
  <si>
    <t>男子2種目人数</t>
    <rPh sb="0" eb="2">
      <t>ダンシ</t>
    </rPh>
    <rPh sb="3" eb="5">
      <t>シュモク</t>
    </rPh>
    <rPh sb="5" eb="7">
      <t>ニンズウ</t>
    </rPh>
    <phoneticPr fontId="3"/>
  </si>
  <si>
    <t>女子1種目人数</t>
    <rPh sb="0" eb="2">
      <t>ジョシ</t>
    </rPh>
    <rPh sb="3" eb="5">
      <t>シュモク</t>
    </rPh>
    <rPh sb="5" eb="7">
      <t>ニンズウ</t>
    </rPh>
    <phoneticPr fontId="3"/>
  </si>
  <si>
    <t>女子2種目人数</t>
    <rPh sb="0" eb="2">
      <t>ジョシ</t>
    </rPh>
    <rPh sb="3" eb="5">
      <t>シュモク</t>
    </rPh>
    <rPh sb="5" eb="7">
      <t>ニンズウ</t>
    </rPh>
    <phoneticPr fontId="3"/>
  </si>
  <si>
    <t>男子1種目</t>
    <rPh sb="0" eb="2">
      <t>ダンシ</t>
    </rPh>
    <rPh sb="3" eb="5">
      <t>シュモク</t>
    </rPh>
    <phoneticPr fontId="3"/>
  </si>
  <si>
    <t>男子2種目</t>
    <rPh sb="0" eb="2">
      <t>ダンシ</t>
    </rPh>
    <rPh sb="3" eb="5">
      <t>シュモク</t>
    </rPh>
    <phoneticPr fontId="3"/>
  </si>
  <si>
    <t>女子1種目</t>
    <rPh sb="0" eb="2">
      <t>ジョシ</t>
    </rPh>
    <rPh sb="3" eb="5">
      <t>シュモク</t>
    </rPh>
    <phoneticPr fontId="3"/>
  </si>
  <si>
    <t>女子2種目</t>
    <rPh sb="0" eb="2">
      <t>ジョシ</t>
    </rPh>
    <rPh sb="3" eb="5">
      <t>シュモク</t>
    </rPh>
    <phoneticPr fontId="3"/>
  </si>
  <si>
    <t>始</t>
    <rPh sb="0" eb="1">
      <t>ハジ</t>
    </rPh>
    <phoneticPr fontId="3"/>
  </si>
  <si>
    <t>終</t>
    <rPh sb="0" eb="1">
      <t>オ</t>
    </rPh>
    <phoneticPr fontId="3"/>
  </si>
  <si>
    <t>●審判希望（事務局使用）</t>
    <rPh sb="1" eb="3">
      <t>シンパン</t>
    </rPh>
    <rPh sb="3" eb="5">
      <t>キボウ</t>
    </rPh>
    <rPh sb="6" eb="11">
      <t>ジムキョクシヨウ</t>
    </rPh>
    <phoneticPr fontId="3"/>
  </si>
  <si>
    <t>U16男子_100m</t>
  </si>
  <si>
    <t>U16男子_走幅跳</t>
  </si>
  <si>
    <t>U16道代表枠男子_150m</t>
  </si>
  <si>
    <t>U16女子_100m</t>
  </si>
  <si>
    <t>U16道代表枠女子_150m</t>
  </si>
  <si>
    <t>U16道代表枠女子_1000m</t>
  </si>
  <si>
    <t xml:space="preserve">自己最高記録1
</t>
    <rPh sb="0" eb="1">
      <t>ジ</t>
    </rPh>
    <rPh sb="1" eb="2">
      <t>オノレ</t>
    </rPh>
    <rPh sb="2" eb="4">
      <t>サイコウ</t>
    </rPh>
    <rPh sb="4" eb="6">
      <t>キロク</t>
    </rPh>
    <phoneticPr fontId="3"/>
  </si>
  <si>
    <t xml:space="preserve">自己最高記録2
</t>
    <rPh sb="0" eb="1">
      <t>ジ</t>
    </rPh>
    <rPh sb="1" eb="2">
      <t>オノレ</t>
    </rPh>
    <rPh sb="2" eb="4">
      <t>サイコウ</t>
    </rPh>
    <rPh sb="4" eb="6">
      <t>キロク</t>
    </rPh>
    <phoneticPr fontId="3"/>
  </si>
  <si>
    <t>自己最高記録1を出した種目1</t>
    <rPh sb="0" eb="4">
      <t>ジコサイコウ</t>
    </rPh>
    <rPh sb="4" eb="6">
      <t>キロク</t>
    </rPh>
    <rPh sb="8" eb="9">
      <t>ダ</t>
    </rPh>
    <rPh sb="11" eb="13">
      <t>シュモク</t>
    </rPh>
    <phoneticPr fontId="17"/>
  </si>
  <si>
    <t>自己最高記録2を出した種目2</t>
    <rPh sb="0" eb="4">
      <t>ジコサイコウ</t>
    </rPh>
    <rPh sb="4" eb="6">
      <t>キロク</t>
    </rPh>
    <rPh sb="8" eb="9">
      <t>ダ</t>
    </rPh>
    <rPh sb="11" eb="13">
      <t>シュモク</t>
    </rPh>
    <phoneticPr fontId="17"/>
  </si>
  <si>
    <t>U16男子_走高跳</t>
  </si>
  <si>
    <t>U16男子_棒高跳</t>
  </si>
  <si>
    <t>U16男子_砲丸投(5.000kg)</t>
  </si>
  <si>
    <t>U16道代表枠男子_1000m</t>
  </si>
  <si>
    <t>U16道代表枠男子_ｼﾞｬﾍﾞﾘｯｸｽﾛｰ</t>
  </si>
  <si>
    <t>１年男子_100m</t>
  </si>
  <si>
    <t>１年男子_1500m</t>
  </si>
  <si>
    <t>１年男子_砲丸投(4.000kg)</t>
  </si>
  <si>
    <t>男子_300m</t>
  </si>
  <si>
    <t>２年男子_100m</t>
  </si>
  <si>
    <t>U16女子_走高跳</t>
  </si>
  <si>
    <t>U16女子_棒高跳</t>
  </si>
  <si>
    <t>U16女子_走幅跳</t>
  </si>
  <si>
    <t>U16女子_砲丸投(2.721kg)</t>
  </si>
  <si>
    <t>U16道代表枠女子_ｼﾞｬﾍﾞﾘｯｸｽﾛｰ</t>
  </si>
  <si>
    <t>１年女子_100m</t>
  </si>
  <si>
    <t>１・２年女子_100mH(0.762m/8.00m)</t>
  </si>
  <si>
    <t>女子_300m</t>
  </si>
  <si>
    <t>２年女子_100m</t>
  </si>
  <si>
    <t>100m</t>
    <phoneticPr fontId="3"/>
  </si>
  <si>
    <t>150m</t>
    <phoneticPr fontId="3"/>
  </si>
  <si>
    <t>200m</t>
    <phoneticPr fontId="3"/>
  </si>
  <si>
    <t>800m</t>
    <phoneticPr fontId="3"/>
  </si>
  <si>
    <t>1000m</t>
    <phoneticPr fontId="3"/>
  </si>
  <si>
    <t>1500m</t>
    <phoneticPr fontId="3"/>
  </si>
  <si>
    <t>１・２年男子_110mH(0.914m/9.14m)</t>
    <phoneticPr fontId="3"/>
  </si>
  <si>
    <t>300m</t>
    <phoneticPr fontId="3"/>
  </si>
  <si>
    <t>400m</t>
    <phoneticPr fontId="3"/>
  </si>
  <si>
    <t>やり投</t>
    <rPh sb="2" eb="3">
      <t>ナ</t>
    </rPh>
    <phoneticPr fontId="3"/>
  </si>
  <si>
    <t>１年男子_100mH(0.838m/8.50m)</t>
    <phoneticPr fontId="3"/>
  </si>
  <si>
    <t>砲丸投(4.000kg)</t>
    <phoneticPr fontId="3"/>
  </si>
  <si>
    <t>砲丸投(5.000kg)</t>
    <phoneticPr fontId="3"/>
  </si>
  <si>
    <t>性別・学年・区分を入力しないと種目の選択ができません</t>
    <rPh sb="0" eb="2">
      <t>セイベツ</t>
    </rPh>
    <rPh sb="3" eb="5">
      <t>ガクネン</t>
    </rPh>
    <rPh sb="9" eb="11">
      <t>ニュウリョク</t>
    </rPh>
    <rPh sb="15" eb="17">
      <t>シュモク</t>
    </rPh>
    <rPh sb="18" eb="20">
      <t>センタク</t>
    </rPh>
    <phoneticPr fontId="3"/>
  </si>
  <si>
    <t>↑大会事務局が入力します</t>
    <rPh sb="1" eb="6">
      <t>タイカイジムキョク</t>
    </rPh>
    <rPh sb="7" eb="9">
      <t>ニュウリョク</t>
    </rPh>
    <phoneticPr fontId="3"/>
  </si>
  <si>
    <r>
      <t xml:space="preserve">プログラム購入(\1000)
</t>
    </r>
    <r>
      <rPr>
        <sz val="8"/>
        <rFont val="BIZ UDゴシック"/>
        <family val="3"/>
        <charset val="128"/>
      </rPr>
      <t>希望する冊数を入力</t>
    </r>
    <rPh sb="5" eb="7">
      <t>コウニュウ</t>
    </rPh>
    <rPh sb="15" eb="17">
      <t>キボウ</t>
    </rPh>
    <rPh sb="19" eb="21">
      <t>サッスウ</t>
    </rPh>
    <rPh sb="22" eb="24">
      <t>ニュウリョク</t>
    </rPh>
    <phoneticPr fontId="3"/>
  </si>
  <si>
    <t>●男子参加選手登録</t>
    <rPh sb="1" eb="3">
      <t>ダンシ</t>
    </rPh>
    <rPh sb="3" eb="5">
      <t>サンカ</t>
    </rPh>
    <rPh sb="5" eb="9">
      <t>センシュトウロク</t>
    </rPh>
    <phoneticPr fontId="3"/>
  </si>
  <si>
    <t>●女子参加選手登録</t>
    <rPh sb="1" eb="3">
      <t>ジョシ</t>
    </rPh>
    <rPh sb="3" eb="5">
      <t>サンカ</t>
    </rPh>
    <rPh sb="5" eb="9">
      <t>センシュトウロク</t>
    </rPh>
    <phoneticPr fontId="3"/>
  </si>
  <si>
    <t>参加料等　振込合計金額</t>
    <rPh sb="0" eb="3">
      <t>サンカリョウ</t>
    </rPh>
    <rPh sb="3" eb="4">
      <t>ナド</t>
    </rPh>
    <rPh sb="5" eb="7">
      <t>フリコミ</t>
    </rPh>
    <rPh sb="7" eb="11">
      <t>ゴウケイキンガク</t>
    </rPh>
    <phoneticPr fontId="3"/>
  </si>
  <si>
    <t>振込先（送金手数料はご負担ください。）</t>
    <rPh sb="0" eb="3">
      <t>フリコミサキ</t>
    </rPh>
    <rPh sb="4" eb="9">
      <t>ソウキンテスウリョウ</t>
    </rPh>
    <rPh sb="11" eb="13">
      <t>フタン</t>
    </rPh>
    <phoneticPr fontId="3"/>
  </si>
  <si>
    <t>③</t>
    <phoneticPr fontId="3"/>
  </si>
  <si>
    <t>氏名フリガナ</t>
    <rPh sb="0" eb="2">
      <t>シメイ</t>
    </rPh>
    <phoneticPr fontId="3"/>
  </si>
  <si>
    <t>第一希望</t>
    <rPh sb="0" eb="4">
      <t>ダイイチキボウ</t>
    </rPh>
    <phoneticPr fontId="3"/>
  </si>
  <si>
    <t>駐車券（必要/不要）</t>
    <rPh sb="0" eb="3">
      <t>チュウシャケン</t>
    </rPh>
    <rPh sb="4" eb="6">
      <t>ヒツヨウ</t>
    </rPh>
    <rPh sb="7" eb="9">
      <t>フヨウ</t>
    </rPh>
    <phoneticPr fontId="3"/>
  </si>
  <si>
    <t>委嘱状（必要/不要）</t>
    <rPh sb="0" eb="3">
      <t>イショクジョウ</t>
    </rPh>
    <rPh sb="4" eb="6">
      <t>ヒツヨウ</t>
    </rPh>
    <rPh sb="7" eb="9">
      <t>フヨウ</t>
    </rPh>
    <phoneticPr fontId="3"/>
  </si>
  <si>
    <t>所属先・勤務先名</t>
    <rPh sb="0" eb="3">
      <t>ショゾクサキ</t>
    </rPh>
    <rPh sb="4" eb="7">
      <t>キンムサキ</t>
    </rPh>
    <rPh sb="7" eb="8">
      <t>メイ</t>
    </rPh>
    <phoneticPr fontId="3"/>
  </si>
  <si>
    <t>↑選択肢より選択してください</t>
    <rPh sb="1" eb="4">
      <t>センタクシ</t>
    </rPh>
    <rPh sb="6" eb="8">
      <t>センタク</t>
    </rPh>
    <phoneticPr fontId="3"/>
  </si>
  <si>
    <t>↑複数の区分の選手がいる場合、「参加選手登録」で個別に区分を入力してください</t>
    <rPh sb="1" eb="3">
      <t>フクスウ</t>
    </rPh>
    <rPh sb="4" eb="6">
      <t>クブン</t>
    </rPh>
    <rPh sb="7" eb="9">
      <t>センシュ</t>
    </rPh>
    <rPh sb="12" eb="14">
      <t>バアイ</t>
    </rPh>
    <rPh sb="16" eb="18">
      <t>サンカ</t>
    </rPh>
    <rPh sb="18" eb="20">
      <t>センシュ</t>
    </rPh>
    <rPh sb="20" eb="22">
      <t>トウロク</t>
    </rPh>
    <rPh sb="24" eb="26">
      <t>コベツ</t>
    </rPh>
    <rPh sb="27" eb="29">
      <t>クブン</t>
    </rPh>
    <rPh sb="30" eb="32">
      <t>ニュウリョク</t>
    </rPh>
    <phoneticPr fontId="3"/>
  </si>
  <si>
    <t>必要</t>
    <rPh sb="0" eb="2">
      <t>ヒツヨウ</t>
    </rPh>
    <phoneticPr fontId="3"/>
  </si>
  <si>
    <t>不要</t>
    <rPh sb="0" eb="2">
      <t>フヨウ</t>
    </rPh>
    <phoneticPr fontId="3"/>
  </si>
  <si>
    <t>級</t>
    <rPh sb="0" eb="1">
      <t>キュウ</t>
    </rPh>
    <phoneticPr fontId="3"/>
  </si>
  <si>
    <t>駐</t>
    <rPh sb="0" eb="1">
      <t>チュウ</t>
    </rPh>
    <phoneticPr fontId="3"/>
  </si>
  <si>
    <t>委</t>
    <rPh sb="0" eb="1">
      <t>イ</t>
    </rPh>
    <phoneticPr fontId="3"/>
  </si>
  <si>
    <t>『参加選手登録』に入力してください。参加人数・参加料が自動で計算されます</t>
    <rPh sb="1" eb="3">
      <t>サンカ</t>
    </rPh>
    <rPh sb="5" eb="7">
      <t>トウロク</t>
    </rPh>
    <rPh sb="18" eb="22">
      <t>サンカニンズウ</t>
    </rPh>
    <rPh sb="23" eb="26">
      <t>サンカリョウ</t>
    </rPh>
    <phoneticPr fontId="3"/>
  </si>
  <si>
    <t>アナウンサー</t>
    <phoneticPr fontId="3"/>
  </si>
  <si>
    <t>記録・情報処理員</t>
    <rPh sb="0" eb="2">
      <t>キロク</t>
    </rPh>
    <rPh sb="3" eb="5">
      <t>ジョウホウ</t>
    </rPh>
    <rPh sb="5" eb="7">
      <t>ショリ</t>
    </rPh>
    <rPh sb="7" eb="8">
      <t>イン</t>
    </rPh>
    <phoneticPr fontId="3"/>
  </si>
  <si>
    <t>マーシャル</t>
    <phoneticPr fontId="3"/>
  </si>
  <si>
    <t>競技者係</t>
    <rPh sb="0" eb="3">
      <t>キョウギシャ</t>
    </rPh>
    <rPh sb="3" eb="4">
      <t>カカリ</t>
    </rPh>
    <phoneticPr fontId="3"/>
  </si>
  <si>
    <t>周回記録員</t>
    <rPh sb="0" eb="2">
      <t>シュウカイ</t>
    </rPh>
    <rPh sb="2" eb="5">
      <t>キロクイン</t>
    </rPh>
    <phoneticPr fontId="3"/>
  </si>
  <si>
    <t>写真判定員</t>
    <rPh sb="0" eb="5">
      <t>シャシンハンテイイン</t>
    </rPh>
    <phoneticPr fontId="3"/>
  </si>
  <si>
    <t>監察員</t>
    <rPh sb="0" eb="2">
      <t>カンサツ</t>
    </rPh>
    <rPh sb="2" eb="3">
      <t>イン</t>
    </rPh>
    <phoneticPr fontId="3"/>
  </si>
  <si>
    <t>出発係</t>
    <rPh sb="0" eb="3">
      <t>シュッパツカカリ</t>
    </rPh>
    <phoneticPr fontId="3"/>
  </si>
  <si>
    <t>跳躍審判員</t>
    <rPh sb="0" eb="2">
      <t>チョウヤク</t>
    </rPh>
    <rPh sb="2" eb="5">
      <t>シンパンイン</t>
    </rPh>
    <phoneticPr fontId="3"/>
  </si>
  <si>
    <t>投擲審判員</t>
    <rPh sb="0" eb="5">
      <t>トウテキシンパンイン</t>
    </rPh>
    <phoneticPr fontId="3"/>
  </si>
  <si>
    <t>スターター・リコーラー</t>
    <phoneticPr fontId="3"/>
  </si>
  <si>
    <t>風力計測員</t>
    <rPh sb="0" eb="5">
      <t>フウリョクケイソクイン</t>
    </rPh>
    <phoneticPr fontId="3"/>
  </si>
  <si>
    <t>用器具係</t>
    <rPh sb="0" eb="4">
      <t>ヨウキグカカリ</t>
    </rPh>
    <phoneticPr fontId="3"/>
  </si>
  <si>
    <t>科学計測員</t>
    <rPh sb="0" eb="2">
      <t>カガク</t>
    </rPh>
    <rPh sb="2" eb="5">
      <t>ケイソクイン</t>
    </rPh>
    <phoneticPr fontId="3"/>
  </si>
  <si>
    <t>決審・計時員</t>
    <rPh sb="0" eb="1">
      <t>ケツ</t>
    </rPh>
    <rPh sb="1" eb="2">
      <t>シン</t>
    </rPh>
    <rPh sb="3" eb="5">
      <t>ケイジ</t>
    </rPh>
    <rPh sb="5" eb="6">
      <t>イン</t>
    </rPh>
    <phoneticPr fontId="3"/>
  </si>
  <si>
    <t>一任</t>
    <rPh sb="0" eb="2">
      <t>イチニン</t>
    </rPh>
    <phoneticPr fontId="3"/>
  </si>
  <si>
    <t>U16男子_100m</t>
    <phoneticPr fontId="3"/>
  </si>
  <si>
    <t>小樽○○中</t>
    <rPh sb="0" eb="2">
      <t>オタル</t>
    </rPh>
    <rPh sb="4" eb="5">
      <t>チュウ</t>
    </rPh>
    <phoneticPr fontId="3"/>
  </si>
  <si>
    <t>ｵﾀﾙ□□ﾁｭｳ</t>
    <phoneticPr fontId="3"/>
  </si>
  <si>
    <t>はな</t>
    <phoneticPr fontId="3"/>
  </si>
  <si>
    <t>ﾊﾅ</t>
    <phoneticPr fontId="3"/>
  </si>
  <si>
    <t>※数式の設定が壊れるため、セルをドラッグして移動させないでください。</t>
    <rPh sb="1" eb="3">
      <t>スウシキ</t>
    </rPh>
    <rPh sb="4" eb="6">
      <t>セッテイ</t>
    </rPh>
    <rPh sb="7" eb="8">
      <t>コワ</t>
    </rPh>
    <rPh sb="22" eb="24">
      <t>イドウ</t>
    </rPh>
    <phoneticPr fontId="3"/>
  </si>
  <si>
    <t>ビブスNo</t>
    <phoneticPr fontId="3"/>
  </si>
  <si>
    <t>風1</t>
    <rPh sb="0" eb="1">
      <t>カゼ</t>
    </rPh>
    <phoneticPr fontId="3"/>
  </si>
  <si>
    <t>風2</t>
    <rPh sb="0" eb="1">
      <t>カゼ</t>
    </rPh>
    <phoneticPr fontId="3"/>
  </si>
  <si>
    <t>第28回北海道ジュニア陸上競技選手権大会</t>
    <rPh sb="0" eb="1">
      <t>ダイ</t>
    </rPh>
    <rPh sb="3" eb="4">
      <t>カイ</t>
    </rPh>
    <rPh sb="4" eb="7">
      <t>ホッカイドウ</t>
    </rPh>
    <rPh sb="11" eb="13">
      <t>リクジョウ</t>
    </rPh>
    <rPh sb="13" eb="15">
      <t>キョウギ</t>
    </rPh>
    <rPh sb="15" eb="18">
      <t>センシュケン</t>
    </rPh>
    <rPh sb="18" eb="20">
      <t>タイカイ</t>
    </rPh>
    <phoneticPr fontId="3"/>
  </si>
  <si>
    <t>陸協名</t>
    <rPh sb="0" eb="2">
      <t>リクキョウ</t>
    </rPh>
    <rPh sb="2" eb="3">
      <t>メイ</t>
    </rPh>
    <phoneticPr fontId="3"/>
  </si>
  <si>
    <t>学校名・団体名</t>
    <rPh sb="0" eb="2">
      <t>ガッコウ</t>
    </rPh>
    <rPh sb="2" eb="3">
      <t>メイ</t>
    </rPh>
    <rPh sb="4" eb="7">
      <t>ダンタイメイ</t>
    </rPh>
    <phoneticPr fontId="3"/>
  </si>
  <si>
    <t>円</t>
    <rPh sb="0" eb="1">
      <t>エン</t>
    </rPh>
    <phoneticPr fontId="3"/>
  </si>
  <si>
    <t>ランキング表・購入部数　　</t>
    <rPh sb="5" eb="6">
      <t>ヒョウ</t>
    </rPh>
    <rPh sb="7" eb="9">
      <t>コウニュウ</t>
    </rPh>
    <rPh sb="9" eb="11">
      <t>ブスウ</t>
    </rPh>
    <phoneticPr fontId="3"/>
  </si>
  <si>
    <t>部</t>
    <rPh sb="0" eb="1">
      <t>ブ</t>
    </rPh>
    <phoneticPr fontId="3"/>
  </si>
  <si>
    <t>※　大会会場受付でお支払いください。</t>
    <rPh sb="2" eb="4">
      <t>タイカイ</t>
    </rPh>
    <rPh sb="4" eb="6">
      <t>カイジョウ</t>
    </rPh>
    <rPh sb="6" eb="8">
      <t>ウケツケ</t>
    </rPh>
    <rPh sb="10" eb="12">
      <t>シハラ</t>
    </rPh>
    <phoneticPr fontId="3"/>
  </si>
  <si>
    <t>申込者氏名・連絡先</t>
    <rPh sb="0" eb="3">
      <t>モウシコミシャ</t>
    </rPh>
    <rPh sb="3" eb="5">
      <t>シメイ</t>
    </rPh>
    <rPh sb="6" eb="9">
      <t>レンラクサキ</t>
    </rPh>
    <phoneticPr fontId="3"/>
  </si>
  <si>
    <t>申込責任者氏名</t>
    <rPh sb="0" eb="1">
      <t>モウ</t>
    </rPh>
    <rPh sb="1" eb="2">
      <t>コ</t>
    </rPh>
    <rPh sb="2" eb="5">
      <t>セキニンシャ</t>
    </rPh>
    <rPh sb="5" eb="7">
      <t>シメイ</t>
    </rPh>
    <phoneticPr fontId="3"/>
  </si>
  <si>
    <t>申込責任者</t>
    <rPh sb="0" eb="1">
      <t>モウ</t>
    </rPh>
    <rPh sb="1" eb="2">
      <t>コ</t>
    </rPh>
    <rPh sb="2" eb="5">
      <t>セキニンシャ</t>
    </rPh>
    <phoneticPr fontId="3"/>
  </si>
  <si>
    <t>フリガナ</t>
    <phoneticPr fontId="3"/>
  </si>
  <si>
    <t>連絡先</t>
    <rPh sb="0" eb="3">
      <t>レンラクサキ</t>
    </rPh>
    <phoneticPr fontId="3"/>
  </si>
  <si>
    <t>○　申込書は各学校で必ず控えをおとりください。</t>
    <rPh sb="2" eb="5">
      <t>モウシコミショ</t>
    </rPh>
    <rPh sb="6" eb="9">
      <t>カクガッコウ</t>
    </rPh>
    <rPh sb="10" eb="11">
      <t>カナラ</t>
    </rPh>
    <rPh sb="12" eb="13">
      <t>ヒカ</t>
    </rPh>
    <phoneticPr fontId="3"/>
  </si>
  <si>
    <t>ランキング表</t>
    <rPh sb="5" eb="6">
      <t>ヒョウ</t>
    </rPh>
    <phoneticPr fontId="3"/>
  </si>
  <si>
    <t>(現金)</t>
    <rPh sb="1" eb="3">
      <t>ゲンキン</t>
    </rPh>
    <phoneticPr fontId="3"/>
  </si>
  <si>
    <t>+1.0</t>
    <phoneticPr fontId="3"/>
  </si>
  <si>
    <t>-1.2</t>
    <phoneticPr fontId="3"/>
  </si>
  <si>
    <t>0.0</t>
    <phoneticPr fontId="3"/>
  </si>
  <si>
    <r>
      <t xml:space="preserve">自己最高記録1を
出した大会名1
</t>
    </r>
    <r>
      <rPr>
        <sz val="8"/>
        <rFont val="BIZ UDゴシック"/>
        <family val="3"/>
        <charset val="128"/>
      </rPr>
      <t>日付＋大会名＋(会場)</t>
    </r>
    <rPh sb="0" eb="6">
      <t>ジコサイコウキロク</t>
    </rPh>
    <rPh sb="9" eb="10">
      <t>ダ</t>
    </rPh>
    <rPh sb="12" eb="15">
      <t>タイカイメイ</t>
    </rPh>
    <rPh sb="17" eb="19">
      <t>ヒヅケ</t>
    </rPh>
    <rPh sb="20" eb="23">
      <t>タイカイメイ</t>
    </rPh>
    <rPh sb="25" eb="27">
      <t>カイジョウ</t>
    </rPh>
    <phoneticPr fontId="17"/>
  </si>
  <si>
    <r>
      <t xml:space="preserve">自己最高記録2を
出した大会名2
</t>
    </r>
    <r>
      <rPr>
        <sz val="8"/>
        <rFont val="BIZ UDゴシック"/>
        <family val="3"/>
        <charset val="128"/>
      </rPr>
      <t>日付＋大会名＋(会場)</t>
    </r>
    <rPh sb="0" eb="6">
      <t>ジコサイコウキロク</t>
    </rPh>
    <rPh sb="9" eb="10">
      <t>ダ</t>
    </rPh>
    <rPh sb="12" eb="15">
      <t>タイカイメイ</t>
    </rPh>
    <rPh sb="17" eb="19">
      <t>ヒヅケ</t>
    </rPh>
    <rPh sb="20" eb="23">
      <t>タイカイメイ</t>
    </rPh>
    <rPh sb="25" eb="27">
      <t>カイジョウ</t>
    </rPh>
    <phoneticPr fontId="17"/>
  </si>
  <si>
    <t>6/1第〇回小樽後志陸上競技選手権大会（小樽手宮）</t>
    <rPh sb="3" eb="4">
      <t>ダイ</t>
    </rPh>
    <rPh sb="5" eb="6">
      <t>カイ</t>
    </rPh>
    <rPh sb="6" eb="10">
      <t>オタルシリベシ</t>
    </rPh>
    <rPh sb="10" eb="14">
      <t>リクジョウキョウギ</t>
    </rPh>
    <rPh sb="14" eb="19">
      <t>センシュケンタイカイ</t>
    </rPh>
    <rPh sb="20" eb="24">
      <t>オタルテミヤ</t>
    </rPh>
    <phoneticPr fontId="3"/>
  </si>
  <si>
    <t>　　受付の際に、お支払いください。</t>
    <rPh sb="2" eb="4">
      <t>ウケツケ</t>
    </rPh>
    <rPh sb="5" eb="6">
      <t>サイ</t>
    </rPh>
    <rPh sb="9" eb="11">
      <t>シハラ</t>
    </rPh>
    <phoneticPr fontId="3"/>
  </si>
  <si>
    <t>申込み期日　</t>
    <rPh sb="0" eb="2">
      <t>モウシコ</t>
    </rPh>
    <rPh sb="3" eb="5">
      <t>キジツ</t>
    </rPh>
    <phoneticPr fontId="3"/>
  </si>
  <si>
    <t>１０００円</t>
    <phoneticPr fontId="3"/>
  </si>
  <si>
    <t>JAAFID</t>
    <phoneticPr fontId="3"/>
  </si>
  <si>
    <t>ランキング表申込書</t>
    <rPh sb="5" eb="6">
      <t>ヒョウ</t>
    </rPh>
    <rPh sb="6" eb="9">
      <t>モウシコミショ</t>
    </rPh>
    <phoneticPr fontId="3"/>
  </si>
  <si>
    <t>○　ランキング表は振込ではなく、現金での購入となります。</t>
    <rPh sb="7" eb="8">
      <t>ヒョウ</t>
    </rPh>
    <rPh sb="9" eb="11">
      <t>フリコミ</t>
    </rPh>
    <rPh sb="16" eb="18">
      <t>ゲンキン</t>
    </rPh>
    <rPh sb="20" eb="22">
      <t>コウニュウ</t>
    </rPh>
    <phoneticPr fontId="3"/>
  </si>
  <si>
    <t>陸協名　　　　　　　　　　　　　</t>
  </si>
  <si>
    <t xml:space="preserve">申し込み団体名　　　　　　　　　　　　　　　　　　   </t>
  </si>
  <si>
    <t>申し込み責任者　　　　　　　　　　　　　　　　　　</t>
  </si>
  <si>
    <t>申込者緊急連絡先（携帯）</t>
    <rPh sb="0" eb="3">
      <t>モウシコミシャ</t>
    </rPh>
    <rPh sb="3" eb="5">
      <t>キンキュウ</t>
    </rPh>
    <rPh sb="5" eb="7">
      <t>レンラク</t>
    </rPh>
    <rPh sb="7" eb="8">
      <t>サキ</t>
    </rPh>
    <rPh sb="9" eb="11">
      <t>ケイタイ</t>
    </rPh>
    <phoneticPr fontId="3"/>
  </si>
  <si>
    <t xml:space="preserve">バス種類（大型・中型等）　                      </t>
  </si>
  <si>
    <t>到着予定時間</t>
    <rPh sb="0" eb="2">
      <t>トウチャク</t>
    </rPh>
    <rPh sb="2" eb="4">
      <t>ヨテイ</t>
    </rPh>
    <rPh sb="4" eb="6">
      <t>ジカン</t>
    </rPh>
    <phoneticPr fontId="3"/>
  </si>
  <si>
    <t>連絡事項</t>
    <rPh sb="0" eb="2">
      <t>レンラク</t>
    </rPh>
    <rPh sb="2" eb="4">
      <t>ジコウ</t>
    </rPh>
    <phoneticPr fontId="3"/>
  </si>
  <si>
    <t>別紙</t>
    <phoneticPr fontId="3"/>
  </si>
  <si>
    <t>ｵﾎｰﾂｸ</t>
  </si>
  <si>
    <t>☆大型バス申込</t>
    <rPh sb="1" eb="3">
      <t>オオガタ</t>
    </rPh>
    <rPh sb="5" eb="7">
      <t>モウシコミ</t>
    </rPh>
    <phoneticPr fontId="3"/>
  </si>
  <si>
    <t>申込者</t>
    <rPh sb="0" eb="3">
      <t>モウシコミシャ</t>
    </rPh>
    <phoneticPr fontId="3"/>
  </si>
  <si>
    <t>大型バス駐車申し込み</t>
    <phoneticPr fontId="3"/>
  </si>
  <si>
    <t>第２８回北海道ジュニア陸上競技選手権大会</t>
    <phoneticPr fontId="3"/>
  </si>
  <si>
    <r>
      <rPr>
        <sz val="10"/>
        <rFont val="BIZ UDゴシック"/>
        <family val="3"/>
        <charset val="128"/>
      </rPr>
      <t>審判資格（S/A/B/C級）</t>
    </r>
    <r>
      <rPr>
        <sz val="12"/>
        <rFont val="BIZ UDゴシック"/>
        <family val="3"/>
        <charset val="128"/>
      </rPr>
      <t xml:space="preserve">
</t>
    </r>
    <r>
      <rPr>
        <sz val="6"/>
        <rFont val="BIZ UDゴシック"/>
        <family val="3"/>
        <charset val="128"/>
      </rPr>
      <t>（審判資格のある方は必ず選択）</t>
    </r>
    <rPh sb="0" eb="2">
      <t>シンパン</t>
    </rPh>
    <rPh sb="2" eb="4">
      <t>シカク</t>
    </rPh>
    <rPh sb="12" eb="13">
      <t>キュウ</t>
    </rPh>
    <rPh sb="16" eb="18">
      <t>シンパン</t>
    </rPh>
    <rPh sb="18" eb="20">
      <t>シカク</t>
    </rPh>
    <rPh sb="23" eb="24">
      <t>カタ</t>
    </rPh>
    <rPh sb="25" eb="26">
      <t>カナラ</t>
    </rPh>
    <rPh sb="27" eb="29">
      <t>センタク</t>
    </rPh>
    <phoneticPr fontId="3"/>
  </si>
  <si>
    <r>
      <t xml:space="preserve">JAAF ID
</t>
    </r>
    <r>
      <rPr>
        <sz val="6"/>
        <rFont val="BIZ UDゴシック"/>
        <family val="3"/>
        <charset val="128"/>
      </rPr>
      <t>（審判資格のある方は必ず記入）</t>
    </r>
    <rPh sb="20" eb="22">
      <t>キニュウ</t>
    </rPh>
    <phoneticPr fontId="3"/>
  </si>
  <si>
    <t>出場選手・チームへの無料配布、当日販売予定はありません。</t>
    <rPh sb="0" eb="4">
      <t>シュツジョウセンシュ</t>
    </rPh>
    <rPh sb="10" eb="14">
      <t>ムリョウハイフ</t>
    </rPh>
    <rPh sb="15" eb="21">
      <t>トウジツハンバイヨテイ</t>
    </rPh>
    <phoneticPr fontId="3"/>
  </si>
  <si>
    <t>ゆうちょ銀行　記号　０２７００　２　番号　４６２１７</t>
    <rPh sb="4" eb="6">
      <t>ギンコウ</t>
    </rPh>
    <rPh sb="7" eb="9">
      <t>キゴウ</t>
    </rPh>
    <rPh sb="18" eb="20">
      <t>バンゴウ</t>
    </rPh>
    <phoneticPr fontId="3"/>
  </si>
  <si>
    <t>加入者名　小樽後志陸上競技協会　大会事務局</t>
    <rPh sb="0" eb="4">
      <t>カニュウシャメイ</t>
    </rPh>
    <rPh sb="5" eb="9">
      <t>オタルシリベシ</t>
    </rPh>
    <rPh sb="9" eb="15">
      <t>リクジョウキョウギキョウカイ</t>
    </rPh>
    <rPh sb="16" eb="21">
      <t>タイカイジムキョク</t>
    </rPh>
    <phoneticPr fontId="3"/>
  </si>
  <si>
    <t>【例】　余市町立東中学校→「余市東中」、小樽市立潮見台中学校拠点校→「小樽潮見台中拠点校」</t>
    <rPh sb="1" eb="2">
      <t>レイ</t>
    </rPh>
    <rPh sb="4" eb="8">
      <t>ヨイチチョウリツ</t>
    </rPh>
    <rPh sb="8" eb="9">
      <t>ヒガシ</t>
    </rPh>
    <rPh sb="9" eb="12">
      <t>チュウガッコウ</t>
    </rPh>
    <rPh sb="14" eb="16">
      <t>ヨイチ</t>
    </rPh>
    <rPh sb="16" eb="18">
      <t>ヒガシチュウ</t>
    </rPh>
    <rPh sb="20" eb="24">
      <t>オタルシリツ</t>
    </rPh>
    <rPh sb="24" eb="30">
      <t>シオミダイチュウガッコウ</t>
    </rPh>
    <rPh sb="30" eb="33">
      <t>キョテンコウ</t>
    </rPh>
    <rPh sb="35" eb="37">
      <t>オタル</t>
    </rPh>
    <rPh sb="37" eb="41">
      <t>シオミダイチュウ</t>
    </rPh>
    <rPh sb="41" eb="44">
      <t>キョテンコウ</t>
    </rPh>
    <phoneticPr fontId="3"/>
  </si>
  <si>
    <t>受付No</t>
    <rPh sb="0" eb="2">
      <t>ウケツケ</t>
    </rPh>
    <phoneticPr fontId="3"/>
  </si>
  <si>
    <t>団体名・学校名
プログラム記載　略称</t>
    <rPh sb="0" eb="3">
      <t>ダンタイメイ</t>
    </rPh>
    <rPh sb="4" eb="7">
      <t>ガッコウメイ</t>
    </rPh>
    <rPh sb="13" eb="15">
      <t>キサイ</t>
    </rPh>
    <rPh sb="16" eb="18">
      <t>リャクショウ</t>
    </rPh>
    <phoneticPr fontId="3"/>
  </si>
  <si>
    <t>団体・学校名
プロ記載　略称ﾌﾘｶﾞﾅ</t>
    <rPh sb="0" eb="2">
      <t>ダンタイ</t>
    </rPh>
    <rPh sb="2" eb="4">
      <t>ガッコウ</t>
    </rPh>
    <rPh sb="3" eb="6">
      <t>ガッコウメイ</t>
    </rPh>
    <rPh sb="9" eb="11">
      <t>キサイ</t>
    </rPh>
    <rPh sb="12" eb="14">
      <t>リャクショウ</t>
    </rPh>
    <phoneticPr fontId="3"/>
  </si>
  <si>
    <r>
      <t xml:space="preserve">団体名・学校名
</t>
    </r>
    <r>
      <rPr>
        <sz val="10"/>
        <rFont val="BIZ UDゴシック"/>
        <family val="3"/>
        <charset val="128"/>
      </rPr>
      <t>（正式名称）</t>
    </r>
    <rPh sb="0" eb="3">
      <t>ダンタイメイ</t>
    </rPh>
    <rPh sb="4" eb="7">
      <t>ガッコウメイ</t>
    </rPh>
    <rPh sb="9" eb="11">
      <t>セイシキ</t>
    </rPh>
    <rPh sb="11" eb="13">
      <t>メイショウ</t>
    </rPh>
    <phoneticPr fontId="3"/>
  </si>
  <si>
    <t>団体名
プロ記載　略称</t>
    <rPh sb="0" eb="3">
      <t>ダンタイメイ</t>
    </rPh>
    <rPh sb="6" eb="8">
      <t>キサイ</t>
    </rPh>
    <rPh sb="9" eb="11">
      <t>リャクショウ</t>
    </rPh>
    <phoneticPr fontId="3"/>
  </si>
  <si>
    <t>団体名
プロ記載
略称ﾌﾘｶﾞﾅ</t>
    <rPh sb="0" eb="2">
      <t>ダンタイ</t>
    </rPh>
    <rPh sb="2" eb="3">
      <t>メイ</t>
    </rPh>
    <rPh sb="6" eb="8">
      <t>キサイ</t>
    </rPh>
    <rPh sb="9" eb="11">
      <t>リャクショウ</t>
    </rPh>
    <phoneticPr fontId="3"/>
  </si>
  <si>
    <r>
      <t xml:space="preserve">区分
</t>
    </r>
    <r>
      <rPr>
        <sz val="6"/>
        <rFont val="BIZ UDゴシック"/>
        <family val="3"/>
        <charset val="128"/>
      </rPr>
      <t>中学・高校</t>
    </r>
    <rPh sb="0" eb="2">
      <t>クブン</t>
    </rPh>
    <rPh sb="3" eb="5">
      <t>チュウガク</t>
    </rPh>
    <rPh sb="6" eb="8">
      <t>コウコウ</t>
    </rPh>
    <phoneticPr fontId="8"/>
  </si>
  <si>
    <t>↑できるだけ全角７文字以内（半角14字）で入力。（「拠点校」の場合は７文字を超えてもやむを得ません。）</t>
    <rPh sb="6" eb="8">
      <t>ゼンカク</t>
    </rPh>
    <rPh sb="9" eb="11">
      <t>モジ</t>
    </rPh>
    <rPh sb="11" eb="13">
      <t>イナイ</t>
    </rPh>
    <rPh sb="14" eb="16">
      <t>ハンカク</t>
    </rPh>
    <rPh sb="18" eb="19">
      <t>ジ</t>
    </rPh>
    <rPh sb="21" eb="23">
      <t>ニュウリョク</t>
    </rPh>
    <rPh sb="26" eb="29">
      <t>キョテンコウ</t>
    </rPh>
    <rPh sb="31" eb="33">
      <t>バアイ</t>
    </rPh>
    <rPh sb="35" eb="37">
      <t>モジ</t>
    </rPh>
    <rPh sb="38" eb="39">
      <t>コ</t>
    </rPh>
    <rPh sb="45" eb="46">
      <t>エ</t>
    </rPh>
    <phoneticPr fontId="3"/>
  </si>
  <si>
    <t>陸協No</t>
    <rPh sb="0" eb="2">
      <t>リクキョウ</t>
    </rPh>
    <phoneticPr fontId="3"/>
  </si>
  <si>
    <t>左：陸協
右：通番</t>
    <rPh sb="0" eb="1">
      <t>ヒダリ</t>
    </rPh>
    <rPh sb="2" eb="4">
      <t>リクキョウ</t>
    </rPh>
    <rPh sb="5" eb="6">
      <t>ミギ</t>
    </rPh>
    <rPh sb="7" eb="9">
      <t>ツウバン</t>
    </rPh>
    <phoneticPr fontId="3"/>
  </si>
  <si>
    <t>団体名
正式名称</t>
    <rPh sb="0" eb="3">
      <t>ダンタイメイ</t>
    </rPh>
    <rPh sb="4" eb="8">
      <t>セイシキメイショウ</t>
    </rPh>
    <phoneticPr fontId="3"/>
  </si>
  <si>
    <t>令和８年(2027年)８月１０日（月）</t>
    <rPh sb="0" eb="2">
      <t>レイワ</t>
    </rPh>
    <rPh sb="3" eb="4">
      <t>ネン</t>
    </rPh>
    <rPh sb="9" eb="10">
      <t>ネン</t>
    </rPh>
    <rPh sb="12" eb="13">
      <t>ガツ</t>
    </rPh>
    <rPh sb="15" eb="16">
      <t>カ</t>
    </rPh>
    <rPh sb="17" eb="18">
      <t>ゲツ</t>
    </rPh>
    <phoneticPr fontId="3"/>
  </si>
  <si>
    <t>U16道代表枠男子_110mH(0.991m/9.14m)</t>
    <phoneticPr fontId="3"/>
  </si>
  <si>
    <t>U16道代表枠女子_100mH(0.762m/8.50m)</t>
    <phoneticPr fontId="3"/>
  </si>
  <si>
    <t>110mH(0.914m/9.14m)中学</t>
    <rPh sb="19" eb="21">
      <t>チュウガク</t>
    </rPh>
    <phoneticPr fontId="3"/>
  </si>
  <si>
    <t>110mH(1.067m/9.14m)一般</t>
    <rPh sb="19" eb="21">
      <t>イッパン</t>
    </rPh>
    <phoneticPr fontId="3"/>
  </si>
  <si>
    <t>110mH(0.991m/9.14m)ｼﾞｭﾆｱ</t>
    <phoneticPr fontId="3"/>
  </si>
  <si>
    <t>100mH(0.762m/8.00m)中学</t>
    <rPh sb="19" eb="21">
      <t>チュウガク</t>
    </rPh>
    <phoneticPr fontId="3"/>
  </si>
  <si>
    <t>100mH(0.762m/8.50m)ﾕｰｽ</t>
    <phoneticPr fontId="3"/>
  </si>
  <si>
    <t>100mH(0.838m/8.50m)一般</t>
    <rPh sb="19" eb="21">
      <t>イッパン</t>
    </rPh>
    <phoneticPr fontId="3"/>
  </si>
  <si>
    <t>円盤投(1.500kg)中学</t>
    <rPh sb="0" eb="3">
      <t>エンバンナ</t>
    </rPh>
    <rPh sb="12" eb="14">
      <t>チュウガク</t>
    </rPh>
    <phoneticPr fontId="1"/>
  </si>
  <si>
    <t>円盤投(1.750kg)高校</t>
    <rPh sb="0" eb="3">
      <t>エンバンナ</t>
    </rPh>
    <rPh sb="12" eb="14">
      <t>コウコウ</t>
    </rPh>
    <phoneticPr fontId="1"/>
  </si>
  <si>
    <t>砲丸投(5.000kg)中学</t>
    <rPh sb="0" eb="3">
      <t>ホウガンナ</t>
    </rPh>
    <rPh sb="12" eb="14">
      <t>チュウガク</t>
    </rPh>
    <phoneticPr fontId="1"/>
  </si>
  <si>
    <t>砲丸投(6.000kg)高校</t>
    <rPh sb="0" eb="3">
      <t>ホウガンナ</t>
    </rPh>
    <rPh sb="12" eb="14">
      <t>コウコウ</t>
    </rPh>
    <phoneticPr fontId="1"/>
  </si>
  <si>
    <t>↑申込ファイルが開けない等不備があった場合は連絡をいたしますので、必ず日中連絡のつく連絡先を入力ください。</t>
    <rPh sb="33" eb="34">
      <t>カナラ</t>
    </rPh>
    <rPh sb="35" eb="37">
      <t>ニッチュウ</t>
    </rPh>
    <rPh sb="37" eb="39">
      <t>レンラク</t>
    </rPh>
    <rPh sb="42" eb="45">
      <t>レンラクサキ</t>
    </rPh>
    <rPh sb="46" eb="48">
      <t>ニュウリョク</t>
    </rPh>
    <phoneticPr fontId="3"/>
  </si>
  <si>
    <t>砲丸投(2.721kg)中学</t>
    <rPh sb="0" eb="3">
      <t>ホウガンナ</t>
    </rPh>
    <rPh sb="12" eb="14">
      <t>チュウガク</t>
    </rPh>
    <phoneticPr fontId="1"/>
  </si>
  <si>
    <t>砲丸投(4.000kg)高校</t>
    <rPh sb="0" eb="3">
      <t>ホウガンナ</t>
    </rPh>
    <rPh sb="12" eb="14">
      <t>コウコウ</t>
    </rPh>
    <phoneticPr fontId="1"/>
  </si>
  <si>
    <t>駐車券・委嘱状
送付メールアドレス</t>
    <phoneticPr fontId="3"/>
  </si>
  <si>
    <t>送付メールアドレス</t>
    <rPh sb="0" eb="2">
      <t>ソウフ</t>
    </rPh>
    <phoneticPr fontId="3"/>
  </si>
  <si>
    <t>駐車券送付メールアドレス</t>
    <rPh sb="0" eb="3">
      <t>チュウシャケン</t>
    </rPh>
    <rPh sb="3" eb="5">
      <t>ソウフ</t>
    </rPh>
    <phoneticPr fontId="3"/>
  </si>
  <si>
    <t>駐車券送付
メールアドレス　　　　　　　　</t>
    <phoneticPr fontId="3"/>
  </si>
  <si>
    <t>氏名ﾌﾘｶﾞﾅ</t>
    <rPh sb="0" eb="2">
      <t>シメイ</t>
    </rPh>
    <phoneticPr fontId="3"/>
  </si>
  <si>
    <r>
      <t xml:space="preserve">性別
</t>
    </r>
    <r>
      <rPr>
        <b/>
        <sz val="8"/>
        <rFont val="BIZ UDゴシック"/>
        <family val="3"/>
        <charset val="128"/>
      </rPr>
      <t>女</t>
    </r>
    <rPh sb="0" eb="2">
      <t>セイベツ</t>
    </rPh>
    <rPh sb="3" eb="4">
      <t>オンナ</t>
    </rPh>
    <phoneticPr fontId="3"/>
  </si>
  <si>
    <r>
      <t xml:space="preserve">性別
</t>
    </r>
    <r>
      <rPr>
        <b/>
        <sz val="8"/>
        <rFont val="BIZ UDゴシック"/>
        <family val="3"/>
        <charset val="128"/>
      </rPr>
      <t>男</t>
    </r>
    <rPh sb="0" eb="2">
      <t>セイベツ</t>
    </rPh>
    <rPh sb="3" eb="4">
      <t>オトコ</t>
    </rPh>
    <phoneticPr fontId="3"/>
  </si>
  <si>
    <t>U16男子_三段跳</t>
    <phoneticPr fontId="3"/>
  </si>
  <si>
    <t>U16男子_円盤投(1.500kg)</t>
    <phoneticPr fontId="3"/>
  </si>
  <si>
    <t>U16女子_三段跳</t>
    <phoneticPr fontId="3"/>
  </si>
  <si>
    <t>U16女子_円盤投(1.000kg)</t>
    <phoneticPr fontId="3"/>
  </si>
  <si>
    <t>参加申込書・希望審判申込書(訂正版)</t>
    <rPh sb="0" eb="1">
      <t>サン</t>
    </rPh>
    <rPh sb="1" eb="2">
      <t>カ</t>
    </rPh>
    <rPh sb="2" eb="3">
      <t>モウ</t>
    </rPh>
    <rPh sb="3" eb="4">
      <t>コ</t>
    </rPh>
    <rPh sb="4" eb="5">
      <t>ショ</t>
    </rPh>
    <rPh sb="6" eb="10">
      <t>キボウシンパン</t>
    </rPh>
    <rPh sb="10" eb="13">
      <t>モウシコミショ</t>
    </rPh>
    <rPh sb="14" eb="17">
      <t>テイセイバン</t>
    </rPh>
    <phoneticPr fontId="3"/>
  </si>
  <si>
    <t>ver3</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</si>
</sst>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27" x14ac:knownFonts="1">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b/>
      <sz val="16"/>
      <name val="BIZ UDゴシック"/>
      <family val="3"/>
      <charset val="128"/>
    </font>
    <font>
      <b/>
      <sz val="14"/>
      <name val="BIZ UDゴシック"/>
      <family val="3"/>
      <charset val="128"/>
    </font>
    <font>
      <sz val="10"/>
      <name val="BIZ UDゴシック"/>
      <family val="3"/>
      <charset val="128"/>
    </font>
    <font>
      <b/>
      <sz val="10"/>
      <name val="BIZ UDゴシック"/>
      <family val="3"/>
      <charset val="128"/>
    </font>
    <font>
      <sz val="11"/>
      <name val="BIZ UDゴシック"/>
      <family val="3"/>
      <charset val="128"/>
    </font>
    <font>
      <b/>
      <sz val="18"/>
      <name val="BIZ UDゴシック"/>
      <family val="3"/>
      <charset val="128"/>
    </font>
    <font>
      <sz val="8"/>
      <name val="BIZ UDゴシック"/>
      <family val="3"/>
      <charset val="128"/>
    </font>
    <font>
      <sz val="9"/>
      <name val="BIZ UDゴシック"/>
      <family val="3"/>
      <charset val="128"/>
    </font>
    <font>
      <b/>
      <sz val="8"/>
      <name val="BIZ UDゴシック"/>
      <family val="3"/>
      <charset val="128"/>
    </font>
    <font>
      <b/>
      <sz val="11"/>
      <name val="BIZ UDゴシック"/>
      <family val="3"/>
      <charset val="128"/>
    </font>
    <font>
      <i/>
      <sz val="10"/>
      <name val="BIZ UDゴシック"/>
      <family val="3"/>
      <charset val="128"/>
    </font>
    <font>
      <sz val="6"/>
      <name val="BIZ UDゴシック"/>
      <family val="3"/>
      <charset val="128"/>
    </font>
    <font>
      <b/>
      <sz val="22"/>
      <name val="BIZ UDゴシック"/>
      <family val="3"/>
      <charset val="128"/>
    </font>
    <font>
      <sz val="6"/>
      <name val="ＭＳ Ｐゴシック"/>
      <family val="2"/>
      <charset val="128"/>
      <scheme val="minor"/>
    </font>
    <font>
      <sz val="11"/>
      <color theme="1"/>
      <name val="BIZ UDゴシック"/>
      <family val="3"/>
      <charset val="128"/>
    </font>
    <font>
      <sz val="7"/>
      <name val="BIZ UDゴシック"/>
      <family val="3"/>
      <charset val="128"/>
    </font>
    <font>
      <sz val="14"/>
      <name val="BIZ UDゴシック"/>
      <family val="3"/>
      <charset val="128"/>
    </font>
    <font>
      <sz val="16"/>
      <name val="BIZ UDゴシック"/>
      <family val="3"/>
      <charset val="128"/>
    </font>
    <font>
      <i/>
      <sz val="9"/>
      <name val="BIZ UDゴシック"/>
      <family val="3"/>
      <charset val="128"/>
    </font>
    <font>
      <b/>
      <sz val="9"/>
      <name val="BIZ UDゴシック"/>
      <family val="3"/>
      <charset val="128"/>
    </font>
    <font>
      <sz val="12"/>
      <name val="BIZ UDゴシック"/>
      <family val="3"/>
      <charset val="128"/>
    </font>
    <font>
      <b/>
      <sz val="12"/>
      <name val="BIZ UDゴシック"/>
      <family val="3"/>
      <charset val="128"/>
    </font>
    <font>
      <sz val="9"/>
      <color rgb="FFFF0000"/>
      <name val="BIZ UDゴシック"/>
      <family val="3"/>
      <charset val="128"/>
    </font>
  </fonts>
  <fills count="13">
    <fill>
      <patternFill patternType="none"/>
    </fill>
    <fill>
      <patternFill patternType="gray125"/>
    </fill>
    <fill>
      <patternFill patternType="solid">
        <fgColor theme="6" tint="0.79998168889431442"/>
        <bgColor indexed="64"/>
      </patternFill>
    </fill>
    <fill>
      <patternFill patternType="solid">
        <fgColor theme="9" tint="0.79998168889431442"/>
        <bgColor indexed="64"/>
      </patternFill>
    </fill>
    <fill>
      <patternFill patternType="solid">
        <fgColor theme="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7" tint="0.59999389629810485"/>
        <bgColor indexed="64"/>
      </patternFill>
    </fill>
    <fill>
      <patternFill patternType="solid">
        <fgColor rgb="FFFFCCFF"/>
        <bgColor indexed="64"/>
      </patternFill>
    </fill>
    <fill>
      <patternFill patternType="solid">
        <fgColor theme="2" tint="-9.9978637043366805E-2"/>
        <bgColor indexed="64"/>
      </patternFill>
    </fill>
    <fill>
      <patternFill patternType="solid">
        <fgColor theme="3" tint="0.79998168889431442"/>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0">
    <xf numFmtId="0" fontId="0" fillId="0" borderId="0"/>
    <xf numFmtId="0" fontId="1" fillId="0" borderId="0"/>
    <xf numFmtId="0" fontId="2" fillId="0" borderId="0"/>
    <xf numFmtId="0" fontId="1" fillId="0" borderId="0"/>
    <xf numFmtId="0" fontId="2" fillId="0" borderId="0"/>
    <xf numFmtId="0" fontId="2" fillId="0" borderId="0"/>
    <xf numFmtId="0" fontId="2" fillId="0" borderId="0"/>
    <xf numFmtId="0" fontId="1" fillId="0" borderId="0"/>
    <xf numFmtId="0" fontId="1" fillId="0" borderId="0">
      <alignment vertical="center"/>
    </xf>
    <xf numFmtId="0" fontId="1" fillId="0" borderId="0"/>
  </cellStyleXfs>
  <cellXfs count="457">
    <xf numFmtId="0" fontId="0" fillId="0" borderId="0" xfId="0"/>
    <xf numFmtId="0" fontId="8" fillId="0" borderId="0" xfId="6" applyFont="1"/>
    <xf numFmtId="0" fontId="8" fillId="0" borderId="0" xfId="6" applyFont="1" applyProtection="1">
      <protection locked="0"/>
    </xf>
    <xf numFmtId="0" fontId="9" fillId="0" borderId="0" xfId="6" applyFont="1" applyAlignment="1" applyProtection="1">
      <alignment horizontal="center" vertical="center"/>
      <protection locked="0"/>
    </xf>
    <xf numFmtId="0" fontId="6" fillId="0" borderId="1" xfId="6" applyFont="1" applyBorder="1" applyAlignment="1" applyProtection="1">
      <alignment horizontal="center" vertical="center"/>
      <protection locked="0"/>
    </xf>
    <xf numFmtId="0" fontId="6" fillId="0" borderId="0" xfId="6" applyFont="1" applyAlignment="1" applyProtection="1">
      <alignment horizontal="center" vertical="center"/>
      <protection locked="0"/>
    </xf>
    <xf numFmtId="0" fontId="6" fillId="0" borderId="1" xfId="6" applyFont="1" applyBorder="1" applyAlignment="1" applyProtection="1">
      <alignment horizontal="center" vertical="center" shrinkToFit="1"/>
      <protection locked="0"/>
    </xf>
    <xf numFmtId="0" fontId="16" fillId="0" borderId="0" xfId="0" applyFont="1" applyAlignment="1" applyProtection="1">
      <alignment vertical="center" shrinkToFit="1"/>
      <protection locked="0"/>
    </xf>
    <xf numFmtId="0" fontId="8" fillId="0" borderId="0" xfId="6" applyFont="1" applyAlignment="1" applyProtection="1">
      <alignment vertical="center"/>
      <protection locked="0"/>
    </xf>
    <xf numFmtId="0" fontId="8" fillId="0" borderId="0" xfId="6" applyFont="1" applyAlignment="1" applyProtection="1">
      <alignment vertical="center" shrinkToFit="1"/>
      <protection locked="0"/>
    </xf>
    <xf numFmtId="0" fontId="6" fillId="0" borderId="0" xfId="6" applyFont="1" applyAlignment="1" applyProtection="1">
      <alignment vertical="center" shrinkToFit="1"/>
      <protection locked="0"/>
    </xf>
    <xf numFmtId="0" fontId="8" fillId="0" borderId="0" xfId="0" applyFont="1" applyAlignment="1">
      <alignment shrinkToFit="1"/>
    </xf>
    <xf numFmtId="0" fontId="8" fillId="0" borderId="0" xfId="0" applyFont="1"/>
    <xf numFmtId="0" fontId="8" fillId="0" borderId="0" xfId="6" applyFont="1" applyAlignment="1" applyProtection="1">
      <alignment shrinkToFit="1"/>
      <protection locked="0"/>
    </xf>
    <xf numFmtId="0" fontId="8" fillId="0" borderId="9" xfId="6" applyFont="1" applyBorder="1" applyAlignment="1" applyProtection="1">
      <alignment vertical="center" shrinkToFit="1"/>
      <protection locked="0"/>
    </xf>
    <xf numFmtId="0" fontId="8" fillId="0" borderId="12" xfId="6" applyFont="1" applyBorder="1" applyAlignment="1" applyProtection="1">
      <alignment vertical="center" shrinkToFit="1"/>
      <protection locked="0"/>
    </xf>
    <xf numFmtId="0" fontId="8" fillId="0" borderId="7" xfId="6" applyFont="1" applyBorder="1" applyAlignment="1" applyProtection="1">
      <alignment vertical="center" shrinkToFit="1"/>
      <protection locked="0"/>
    </xf>
    <xf numFmtId="0" fontId="8" fillId="0" borderId="2" xfId="6" applyFont="1" applyBorder="1" applyAlignment="1" applyProtection="1">
      <alignment vertical="center" shrinkToFit="1"/>
      <protection locked="0"/>
    </xf>
    <xf numFmtId="0" fontId="8" fillId="0" borderId="11" xfId="6" applyFont="1" applyBorder="1" applyAlignment="1" applyProtection="1">
      <alignment vertical="center" shrinkToFit="1"/>
      <protection locked="0"/>
    </xf>
    <xf numFmtId="14" fontId="6" fillId="0" borderId="1" xfId="6" applyNumberFormat="1" applyFont="1" applyBorder="1" applyAlignment="1" applyProtection="1">
      <alignment horizontal="center" vertical="center" shrinkToFit="1"/>
      <protection locked="0"/>
    </xf>
    <xf numFmtId="0" fontId="6" fillId="0" borderId="5" xfId="6" applyFont="1" applyBorder="1" applyAlignment="1" applyProtection="1">
      <alignment horizontal="center" vertical="center" shrinkToFit="1"/>
      <protection locked="0"/>
    </xf>
    <xf numFmtId="0" fontId="6" fillId="0" borderId="1" xfId="6" applyFont="1" applyBorder="1" applyAlignment="1" applyProtection="1">
      <alignment vertical="center" shrinkToFit="1"/>
      <protection locked="0"/>
    </xf>
    <xf numFmtId="0" fontId="6" fillId="0" borderId="3" xfId="6" applyFont="1" applyBorder="1" applyAlignment="1" applyProtection="1">
      <alignment horizontal="center" vertical="center" shrinkToFit="1"/>
      <protection locked="0"/>
    </xf>
    <xf numFmtId="0" fontId="6" fillId="0" borderId="14" xfId="6" applyFont="1" applyBorder="1" applyAlignment="1" applyProtection="1">
      <alignment horizontal="center" vertical="center" shrinkToFit="1"/>
      <protection locked="0"/>
    </xf>
    <xf numFmtId="0" fontId="6" fillId="0" borderId="2" xfId="6" applyFont="1" applyBorder="1" applyAlignment="1" applyProtection="1">
      <alignment horizontal="center" vertical="center" shrinkToFit="1"/>
      <protection locked="0"/>
    </xf>
    <xf numFmtId="14" fontId="6" fillId="0" borderId="16" xfId="6" applyNumberFormat="1" applyFont="1" applyBorder="1" applyAlignment="1" applyProtection="1">
      <alignment horizontal="center" vertical="center" shrinkToFit="1"/>
      <protection locked="0"/>
    </xf>
    <xf numFmtId="0" fontId="11" fillId="0" borderId="0" xfId="6" applyFont="1" applyAlignment="1" applyProtection="1">
      <alignment vertical="center"/>
      <protection locked="0"/>
    </xf>
    <xf numFmtId="0" fontId="6" fillId="0" borderId="11" xfId="6" applyFont="1" applyBorder="1" applyAlignment="1" applyProtection="1">
      <alignment vertical="center" shrinkToFit="1"/>
      <protection locked="0"/>
    </xf>
    <xf numFmtId="0" fontId="7" fillId="0" borderId="3" xfId="6" applyFont="1" applyBorder="1" applyAlignment="1" applyProtection="1">
      <alignment vertical="center" shrinkToFit="1"/>
      <protection locked="0"/>
    </xf>
    <xf numFmtId="0" fontId="7" fillId="0" borderId="0" xfId="6" applyFont="1" applyAlignment="1" applyProtection="1">
      <alignment vertical="center" shrinkToFit="1"/>
      <protection locked="0"/>
    </xf>
    <xf numFmtId="0" fontId="6" fillId="0" borderId="7" xfId="6" applyFont="1" applyBorder="1" applyAlignment="1" applyProtection="1">
      <alignment horizontal="left" vertical="center" shrinkToFit="1"/>
      <protection locked="0"/>
    </xf>
    <xf numFmtId="49" fontId="6" fillId="0" borderId="9" xfId="6" applyNumberFormat="1" applyFont="1" applyBorder="1" applyAlignment="1" applyProtection="1">
      <alignment horizontal="left" vertical="center" shrinkToFit="1"/>
      <protection locked="0"/>
    </xf>
    <xf numFmtId="49" fontId="6" fillId="0" borderId="12" xfId="6" applyNumberFormat="1" applyFont="1" applyBorder="1" applyAlignment="1" applyProtection="1">
      <alignment horizontal="left" vertical="center" shrinkToFit="1"/>
      <protection locked="0"/>
    </xf>
    <xf numFmtId="0" fontId="6" fillId="0" borderId="8" xfId="6" applyFont="1" applyBorder="1" applyAlignment="1" applyProtection="1">
      <alignment horizontal="left" vertical="center" shrinkToFit="1"/>
      <protection locked="0"/>
    </xf>
    <xf numFmtId="49" fontId="6" fillId="0" borderId="10" xfId="6" applyNumberFormat="1" applyFont="1" applyBorder="1" applyAlignment="1" applyProtection="1">
      <alignment horizontal="left" vertical="center" shrinkToFit="1"/>
      <protection locked="0"/>
    </xf>
    <xf numFmtId="49" fontId="6" fillId="0" borderId="13" xfId="6" applyNumberFormat="1" applyFont="1" applyBorder="1" applyAlignment="1" applyProtection="1">
      <alignment horizontal="left" vertical="center" shrinkToFit="1"/>
      <protection locked="0"/>
    </xf>
    <xf numFmtId="0" fontId="6" fillId="0" borderId="0" xfId="6" applyFont="1" applyAlignment="1" applyProtection="1">
      <alignment horizontal="center" vertical="center" shrinkToFit="1"/>
      <protection locked="0"/>
    </xf>
    <xf numFmtId="0" fontId="6" fillId="0" borderId="2" xfId="6" applyFont="1" applyBorder="1" applyAlignment="1" applyProtection="1">
      <alignment horizontal="left" vertical="center" shrinkToFit="1"/>
      <protection locked="0"/>
    </xf>
    <xf numFmtId="0" fontId="6" fillId="7" borderId="0" xfId="0" applyFont="1" applyFill="1" applyAlignment="1" applyProtection="1">
      <alignment horizontal="center" vertical="center" shrinkToFit="1"/>
      <protection locked="0"/>
    </xf>
    <xf numFmtId="0" fontId="8" fillId="7" borderId="0" xfId="6" applyFont="1" applyFill="1"/>
    <xf numFmtId="0" fontId="10" fillId="7" borderId="0" xfId="6" applyFont="1" applyFill="1" applyAlignment="1" applyProtection="1">
      <alignment horizontal="center" vertical="center" shrinkToFit="1"/>
      <protection locked="0"/>
    </xf>
    <xf numFmtId="0" fontId="6" fillId="7" borderId="0" xfId="6" applyFont="1" applyFill="1"/>
    <xf numFmtId="0" fontId="6" fillId="7" borderId="0" xfId="6" applyFont="1" applyFill="1" applyAlignment="1">
      <alignment horizontal="center"/>
    </xf>
    <xf numFmtId="0" fontId="6" fillId="7" borderId="0" xfId="6" applyFont="1" applyFill="1" applyAlignment="1">
      <alignment vertical="center"/>
    </xf>
    <xf numFmtId="0" fontId="6" fillId="7" borderId="0" xfId="6" applyFont="1" applyFill="1" applyAlignment="1">
      <alignment horizontal="right" vertical="center"/>
    </xf>
    <xf numFmtId="0" fontId="8" fillId="7" borderId="0" xfId="6" applyFont="1" applyFill="1" applyAlignment="1">
      <alignment horizontal="right"/>
    </xf>
    <xf numFmtId="0" fontId="11" fillId="7" borderId="0" xfId="6" applyFont="1" applyFill="1"/>
    <xf numFmtId="0" fontId="6" fillId="7" borderId="0" xfId="6" applyFont="1" applyFill="1" applyAlignment="1">
      <alignment vertical="center" shrinkToFit="1"/>
    </xf>
    <xf numFmtId="49" fontId="14" fillId="7" borderId="0" xfId="6" applyNumberFormat="1" applyFont="1" applyFill="1" applyAlignment="1">
      <alignment horizontal="center" vertical="center"/>
    </xf>
    <xf numFmtId="0" fontId="8" fillId="7" borderId="0" xfId="6" applyFont="1" applyFill="1" applyAlignment="1">
      <alignment horizontal="center" vertical="center" shrinkToFit="1"/>
    </xf>
    <xf numFmtId="0" fontId="11" fillId="7" borderId="0" xfId="6" applyFont="1" applyFill="1" applyAlignment="1">
      <alignment vertical="center" shrinkToFit="1"/>
    </xf>
    <xf numFmtId="0" fontId="8" fillId="6" borderId="1" xfId="6" applyFont="1" applyFill="1" applyBorder="1" applyAlignment="1" applyProtection="1">
      <alignment horizontal="center" vertical="center" wrapText="1"/>
      <protection locked="0"/>
    </xf>
    <xf numFmtId="0" fontId="6" fillId="8" borderId="0" xfId="6" applyFont="1" applyFill="1" applyAlignment="1" applyProtection="1">
      <alignment horizontal="center" vertical="center"/>
      <protection locked="0"/>
    </xf>
    <xf numFmtId="0" fontId="4" fillId="8" borderId="0" xfId="0" applyFont="1" applyFill="1" applyAlignment="1">
      <alignment horizontal="center" vertical="center" shrinkToFit="1"/>
    </xf>
    <xf numFmtId="0" fontId="8" fillId="8" borderId="0" xfId="6" applyFont="1" applyFill="1"/>
    <xf numFmtId="0" fontId="7" fillId="8" borderId="0" xfId="6" applyFont="1" applyFill="1" applyAlignment="1">
      <alignment vertical="center" shrinkToFit="1"/>
    </xf>
    <xf numFmtId="0" fontId="8" fillId="8" borderId="0" xfId="6" applyFont="1" applyFill="1" applyAlignment="1">
      <alignment horizontal="center" vertical="center" wrapText="1"/>
    </xf>
    <xf numFmtId="0" fontId="6" fillId="0" borderId="3" xfId="6" applyFont="1" applyBorder="1" applyAlignment="1" applyProtection="1">
      <alignment vertical="center" shrinkToFit="1"/>
      <protection locked="0"/>
    </xf>
    <xf numFmtId="0" fontId="11" fillId="7" borderId="0" xfId="6" applyFont="1" applyFill="1" applyAlignment="1">
      <alignment horizontal="center" vertical="center"/>
    </xf>
    <xf numFmtId="0" fontId="11" fillId="7" borderId="0" xfId="5" applyFont="1" applyFill="1" applyAlignment="1" applyProtection="1">
      <alignment vertical="center" shrinkToFit="1"/>
      <protection locked="0"/>
    </xf>
    <xf numFmtId="0" fontId="11" fillId="7" borderId="0" xfId="6" applyFont="1" applyFill="1" applyAlignment="1">
      <alignment vertical="center"/>
    </xf>
    <xf numFmtId="0" fontId="6" fillId="7" borderId="0" xfId="6" applyFont="1" applyFill="1" applyAlignment="1">
      <alignment shrinkToFit="1"/>
    </xf>
    <xf numFmtId="0" fontId="6" fillId="0" borderId="9" xfId="6" applyFont="1" applyBorder="1" applyAlignment="1" applyProtection="1">
      <alignment horizontal="left" vertical="center" shrinkToFit="1"/>
      <protection locked="0"/>
    </xf>
    <xf numFmtId="0" fontId="6" fillId="0" borderId="10" xfId="6" applyFont="1" applyBorder="1" applyAlignment="1" applyProtection="1">
      <alignment horizontal="left" vertical="center" shrinkToFit="1"/>
      <protection locked="0"/>
    </xf>
    <xf numFmtId="0" fontId="6" fillId="6" borderId="1" xfId="6" applyFont="1" applyFill="1" applyBorder="1" applyAlignment="1" applyProtection="1">
      <alignment horizontal="center" vertical="center" shrinkToFit="1"/>
      <protection locked="0"/>
    </xf>
    <xf numFmtId="0" fontId="0" fillId="0" borderId="0" xfId="0" applyAlignment="1">
      <alignment shrinkToFit="1"/>
    </xf>
    <xf numFmtId="0" fontId="0" fillId="0" borderId="0" xfId="0" applyAlignment="1">
      <alignment horizontal="right" shrinkToFit="1"/>
    </xf>
    <xf numFmtId="0" fontId="10" fillId="7" borderId="0" xfId="6" applyFont="1" applyFill="1" applyAlignment="1" applyProtection="1">
      <alignment horizontal="left" vertical="top"/>
      <protection locked="0"/>
    </xf>
    <xf numFmtId="0" fontId="11" fillId="7" borderId="0" xfId="6" applyFont="1" applyFill="1" applyAlignment="1">
      <alignment horizontal="right"/>
    </xf>
    <xf numFmtId="0" fontId="6" fillId="7" borderId="0" xfId="6" applyFont="1" applyFill="1" applyAlignment="1">
      <alignment horizontal="left"/>
    </xf>
    <xf numFmtId="0" fontId="6" fillId="7" borderId="0" xfId="6" applyFont="1" applyFill="1" applyAlignment="1">
      <alignment horizontal="center" shrinkToFit="1"/>
    </xf>
    <xf numFmtId="0" fontId="11" fillId="7" borderId="0" xfId="6" applyFont="1" applyFill="1" applyAlignment="1">
      <alignment wrapText="1" shrinkToFit="1"/>
    </xf>
    <xf numFmtId="0" fontId="10" fillId="7" borderId="0" xfId="6" applyFont="1" applyFill="1" applyAlignment="1">
      <alignment horizontal="center" shrinkToFit="1"/>
    </xf>
    <xf numFmtId="49" fontId="6" fillId="7" borderId="0" xfId="6" applyNumberFormat="1" applyFont="1" applyFill="1" applyAlignment="1">
      <alignment horizontal="center"/>
    </xf>
    <xf numFmtId="0" fontId="8" fillId="3" borderId="1" xfId="0" applyFont="1" applyFill="1" applyBorder="1" applyAlignment="1">
      <alignment horizontal="center" vertical="center" shrinkToFit="1"/>
    </xf>
    <xf numFmtId="0" fontId="8" fillId="0" borderId="0" xfId="0" applyFont="1" applyAlignment="1">
      <alignment horizontal="center" vertical="center" shrinkToFit="1"/>
    </xf>
    <xf numFmtId="0" fontId="16" fillId="9" borderId="0" xfId="0" applyFont="1" applyFill="1" applyAlignment="1" applyProtection="1">
      <alignment vertical="center" shrinkToFit="1"/>
      <protection locked="0"/>
    </xf>
    <xf numFmtId="0" fontId="6" fillId="0" borderId="0" xfId="6" applyFont="1"/>
    <xf numFmtId="0" fontId="5" fillId="0" borderId="0" xfId="0" applyFont="1" applyAlignment="1">
      <alignment vertical="center" shrinkToFit="1"/>
    </xf>
    <xf numFmtId="0" fontId="6" fillId="0" borderId="0" xfId="0" applyFont="1"/>
    <xf numFmtId="0" fontId="6" fillId="0" borderId="0" xfId="6" applyFont="1" applyAlignment="1">
      <alignment horizontal="center"/>
    </xf>
    <xf numFmtId="0" fontId="6" fillId="0" borderId="0" xfId="6" applyFont="1" applyAlignment="1">
      <alignment vertical="center"/>
    </xf>
    <xf numFmtId="0" fontId="8" fillId="0" borderId="0" xfId="6" applyFont="1" applyAlignment="1">
      <alignment horizontal="right" vertical="center" shrinkToFit="1"/>
    </xf>
    <xf numFmtId="0" fontId="8" fillId="0" borderId="0" xfId="6" applyFont="1" applyAlignment="1">
      <alignment horizontal="right"/>
    </xf>
    <xf numFmtId="0" fontId="16" fillId="7" borderId="0" xfId="0" applyFont="1" applyFill="1" applyAlignment="1" applyProtection="1">
      <alignment vertical="center" shrinkToFit="1"/>
      <protection locked="0"/>
    </xf>
    <xf numFmtId="0" fontId="8" fillId="7" borderId="0" xfId="6" applyFont="1" applyFill="1" applyAlignment="1">
      <alignment vertical="center"/>
    </xf>
    <xf numFmtId="0" fontId="6" fillId="7" borderId="0" xfId="6" applyFont="1" applyFill="1" applyAlignment="1" applyProtection="1">
      <alignment horizontal="center" vertical="center" shrinkToFit="1"/>
      <protection locked="0"/>
    </xf>
    <xf numFmtId="0" fontId="6" fillId="7" borderId="0" xfId="6" applyFont="1" applyFill="1" applyAlignment="1" applyProtection="1">
      <alignment vertical="center" shrinkToFit="1"/>
      <protection locked="0"/>
    </xf>
    <xf numFmtId="0" fontId="8" fillId="7" borderId="0" xfId="0" applyFont="1" applyFill="1" applyAlignment="1">
      <alignment shrinkToFit="1"/>
    </xf>
    <xf numFmtId="0" fontId="8" fillId="0" borderId="0" xfId="0" applyFont="1" applyAlignment="1">
      <alignment vertical="center"/>
    </xf>
    <xf numFmtId="0" fontId="6" fillId="2" borderId="1" xfId="6" applyFont="1" applyFill="1" applyBorder="1" applyAlignment="1">
      <alignment horizontal="center" vertical="center" wrapText="1"/>
    </xf>
    <xf numFmtId="49" fontId="6" fillId="0" borderId="0" xfId="6" applyNumberFormat="1" applyFont="1" applyAlignment="1" applyProtection="1">
      <alignment horizontal="center" vertical="center" shrinkToFit="1"/>
      <protection locked="0"/>
    </xf>
    <xf numFmtId="0" fontId="6" fillId="7" borderId="0" xfId="6" applyFont="1" applyFill="1" applyAlignment="1" applyProtection="1">
      <alignment horizontal="left" vertical="center" shrinkToFit="1"/>
      <protection locked="0"/>
    </xf>
    <xf numFmtId="49" fontId="6" fillId="7" borderId="0" xfId="6" applyNumberFormat="1" applyFont="1" applyFill="1" applyAlignment="1" applyProtection="1">
      <alignment horizontal="left" vertical="center" shrinkToFit="1"/>
      <protection locked="0"/>
    </xf>
    <xf numFmtId="14" fontId="6" fillId="7" borderId="0" xfId="6" applyNumberFormat="1" applyFont="1" applyFill="1" applyAlignment="1" applyProtection="1">
      <alignment horizontal="center" vertical="center" shrinkToFit="1"/>
      <protection locked="0"/>
    </xf>
    <xf numFmtId="0" fontId="6" fillId="7" borderId="0" xfId="6" applyFont="1" applyFill="1" applyAlignment="1" applyProtection="1">
      <alignment horizontal="center" vertical="center"/>
      <protection locked="0"/>
    </xf>
    <xf numFmtId="0" fontId="8" fillId="7" borderId="0" xfId="6" applyFont="1" applyFill="1" applyAlignment="1" applyProtection="1">
      <alignment vertical="center" shrinkToFit="1"/>
      <protection locked="0"/>
    </xf>
    <xf numFmtId="0" fontId="6" fillId="7" borderId="0" xfId="6" applyFont="1" applyFill="1" applyAlignment="1">
      <alignment horizontal="center" vertical="center" wrapText="1"/>
    </xf>
    <xf numFmtId="0" fontId="10" fillId="7" borderId="0" xfId="6" applyFont="1" applyFill="1" applyAlignment="1" applyProtection="1">
      <alignment horizontal="center" vertical="center"/>
      <protection locked="0"/>
    </xf>
    <xf numFmtId="0" fontId="11" fillId="7" borderId="0" xfId="6" applyFont="1" applyFill="1" applyAlignment="1" applyProtection="1">
      <alignment vertical="center" wrapText="1"/>
      <protection locked="0"/>
    </xf>
    <xf numFmtId="0" fontId="5" fillId="7" borderId="0" xfId="0" applyFont="1" applyFill="1" applyAlignment="1" applyProtection="1">
      <alignment vertical="center" shrinkToFit="1"/>
      <protection locked="0"/>
    </xf>
    <xf numFmtId="0" fontId="11" fillId="7" borderId="0" xfId="6" applyFont="1" applyFill="1" applyAlignment="1">
      <alignment horizontal="center" vertical="center" wrapText="1"/>
    </xf>
    <xf numFmtId="0" fontId="12" fillId="0" borderId="0" xfId="6" applyFont="1" applyProtection="1">
      <protection locked="0"/>
    </xf>
    <xf numFmtId="0" fontId="4" fillId="0" borderId="0" xfId="0" applyFont="1" applyAlignment="1">
      <alignment vertical="center"/>
    </xf>
    <xf numFmtId="0" fontId="6" fillId="0" borderId="16" xfId="6" applyFont="1" applyBorder="1" applyAlignment="1" applyProtection="1">
      <alignment horizontal="center" vertical="center" shrinkToFit="1"/>
      <protection locked="0"/>
    </xf>
    <xf numFmtId="0" fontId="6" fillId="0" borderId="11" xfId="6" applyFont="1" applyBorder="1" applyAlignment="1" applyProtection="1">
      <alignment horizontal="center" vertical="center" shrinkToFit="1"/>
      <protection locked="0"/>
    </xf>
    <xf numFmtId="0" fontId="7" fillId="0" borderId="6" xfId="6" applyFont="1" applyBorder="1" applyAlignment="1" applyProtection="1">
      <alignment vertical="center" shrinkToFit="1"/>
      <protection locked="0"/>
    </xf>
    <xf numFmtId="0" fontId="6" fillId="0" borderId="4" xfId="6" applyFont="1" applyBorder="1" applyAlignment="1" applyProtection="1">
      <alignment horizontal="center" vertical="center" shrinkToFit="1"/>
      <protection locked="0"/>
    </xf>
    <xf numFmtId="176" fontId="6" fillId="0" borderId="2" xfId="6" applyNumberFormat="1" applyFont="1" applyBorder="1" applyAlignment="1" applyProtection="1">
      <alignment horizontal="center" vertical="center" shrinkToFit="1"/>
      <protection locked="0"/>
    </xf>
    <xf numFmtId="0" fontId="8" fillId="7" borderId="0" xfId="7" applyFont="1" applyFill="1" applyAlignment="1" applyProtection="1">
      <alignment vertical="center"/>
      <protection locked="0"/>
    </xf>
    <xf numFmtId="0" fontId="8" fillId="7" borderId="0" xfId="7" applyFont="1" applyFill="1" applyProtection="1">
      <protection locked="0"/>
    </xf>
    <xf numFmtId="0" fontId="5" fillId="0" borderId="0" xfId="0" applyFont="1" applyAlignment="1" applyProtection="1">
      <alignment horizontal="right" vertical="center" shrinkToFit="1"/>
      <protection locked="0"/>
    </xf>
    <xf numFmtId="0" fontId="6" fillId="0" borderId="0" xfId="7" applyFont="1"/>
    <xf numFmtId="0" fontId="6" fillId="0" borderId="0" xfId="0" applyFont="1" applyAlignment="1" applyProtection="1">
      <alignment vertical="center"/>
      <protection locked="0"/>
    </xf>
    <xf numFmtId="0" fontId="6" fillId="0" borderId="0" xfId="0" applyFont="1" applyAlignment="1" applyProtection="1">
      <alignment horizontal="center" vertical="center" shrinkToFit="1"/>
      <protection locked="0"/>
    </xf>
    <xf numFmtId="0" fontId="6" fillId="0" borderId="0" xfId="7" applyFont="1" applyProtection="1">
      <protection locked="0"/>
    </xf>
    <xf numFmtId="0" fontId="8" fillId="0" borderId="0" xfId="7" applyFont="1"/>
    <xf numFmtId="0" fontId="5" fillId="0" borderId="0" xfId="0" applyFont="1" applyAlignment="1" applyProtection="1">
      <alignment vertical="center" shrinkToFit="1"/>
      <protection locked="0"/>
    </xf>
    <xf numFmtId="0" fontId="8" fillId="0" borderId="0" xfId="7" applyFont="1" applyProtection="1">
      <protection locked="0"/>
    </xf>
    <xf numFmtId="0" fontId="6" fillId="7" borderId="0" xfId="7" applyFont="1" applyFill="1" applyAlignment="1" applyProtection="1">
      <alignment vertical="center"/>
      <protection locked="0"/>
    </xf>
    <xf numFmtId="0" fontId="8" fillId="9" borderId="0" xfId="7" applyFont="1" applyFill="1" applyProtection="1">
      <protection locked="0"/>
    </xf>
    <xf numFmtId="0" fontId="9" fillId="7" borderId="0" xfId="7" applyFont="1" applyFill="1" applyAlignment="1" applyProtection="1">
      <alignment horizontal="center" vertical="center"/>
      <protection locked="0"/>
    </xf>
    <xf numFmtId="0" fontId="10" fillId="0" borderId="0" xfId="7" applyFont="1" applyAlignment="1" applyProtection="1">
      <alignment horizontal="center" vertical="center" shrinkToFit="1"/>
      <protection locked="0"/>
    </xf>
    <xf numFmtId="0" fontId="6" fillId="0" borderId="0" xfId="7" applyFont="1" applyAlignment="1">
      <alignment horizontal="center"/>
    </xf>
    <xf numFmtId="0" fontId="10" fillId="0" borderId="0" xfId="7" applyFont="1" applyAlignment="1" applyProtection="1">
      <alignment vertical="center"/>
      <protection locked="0"/>
    </xf>
    <xf numFmtId="0" fontId="9" fillId="0" borderId="0" xfId="7" applyFont="1" applyAlignment="1" applyProtection="1">
      <alignment horizontal="center" vertical="center"/>
      <protection locked="0"/>
    </xf>
    <xf numFmtId="0" fontId="9" fillId="0" borderId="0" xfId="7" applyFont="1" applyAlignment="1">
      <alignment horizontal="center" vertical="center"/>
    </xf>
    <xf numFmtId="14" fontId="8" fillId="0" borderId="0" xfId="7" applyNumberFormat="1" applyFont="1"/>
    <xf numFmtId="0" fontId="8" fillId="0" borderId="0" xfId="7" applyFont="1" applyAlignment="1">
      <alignment vertical="center"/>
    </xf>
    <xf numFmtId="0" fontId="11" fillId="9" borderId="0" xfId="7" applyFont="1" applyFill="1" applyAlignment="1" applyProtection="1">
      <alignment vertical="center" wrapText="1"/>
      <protection locked="0"/>
    </xf>
    <xf numFmtId="0" fontId="19" fillId="7" borderId="0" xfId="7" applyFont="1" applyFill="1" applyAlignment="1" applyProtection="1">
      <alignment vertical="center" wrapText="1"/>
      <protection locked="0"/>
    </xf>
    <xf numFmtId="0" fontId="8" fillId="7" borderId="0" xfId="7" applyFont="1" applyFill="1" applyAlignment="1">
      <alignment vertical="center"/>
    </xf>
    <xf numFmtId="0" fontId="10" fillId="7" borderId="0" xfId="7" applyFont="1" applyFill="1" applyAlignment="1" applyProtection="1">
      <alignment vertical="center" wrapText="1"/>
      <protection locked="0"/>
    </xf>
    <xf numFmtId="0" fontId="6" fillId="7" borderId="0" xfId="7" applyFont="1" applyFill="1" applyAlignment="1" applyProtection="1">
      <alignment horizontal="center" vertical="center" shrinkToFit="1"/>
      <protection locked="0"/>
    </xf>
    <xf numFmtId="0" fontId="8" fillId="0" borderId="0" xfId="7" applyFont="1" applyAlignment="1" applyProtection="1">
      <alignment vertical="center"/>
      <protection locked="0"/>
    </xf>
    <xf numFmtId="0" fontId="8" fillId="0" borderId="0" xfId="7" applyFont="1" applyAlignment="1">
      <alignment horizontal="center" vertical="center"/>
    </xf>
    <xf numFmtId="0" fontId="11" fillId="0" borderId="0" xfId="7" applyFont="1" applyAlignment="1">
      <alignment horizontal="center" vertical="center"/>
    </xf>
    <xf numFmtId="0" fontId="6" fillId="0" borderId="0" xfId="7" applyFont="1" applyAlignment="1">
      <alignment vertical="center"/>
    </xf>
    <xf numFmtId="0" fontId="6" fillId="0" borderId="0" xfId="0" applyFont="1" applyAlignment="1">
      <alignment vertical="center"/>
    </xf>
    <xf numFmtId="0" fontId="6" fillId="0" borderId="0" xfId="7" applyFont="1" applyAlignment="1" applyProtection="1">
      <alignment horizontal="center" vertical="center"/>
      <protection locked="0"/>
    </xf>
    <xf numFmtId="0" fontId="6" fillId="0" borderId="0" xfId="7" applyFont="1" applyAlignment="1">
      <alignment horizontal="center" vertical="center"/>
    </xf>
    <xf numFmtId="0" fontId="7" fillId="0" borderId="0" xfId="7" applyFont="1" applyAlignment="1">
      <alignment horizontal="center" vertical="center" shrinkToFit="1"/>
    </xf>
    <xf numFmtId="0" fontId="13" fillId="0" borderId="0" xfId="7" applyFont="1" applyAlignment="1">
      <alignment horizontal="center" vertical="center" shrinkToFit="1"/>
    </xf>
    <xf numFmtId="0" fontId="8" fillId="9" borderId="0" xfId="7" applyFont="1" applyFill="1" applyAlignment="1" applyProtection="1">
      <alignment vertical="center"/>
      <protection locked="0"/>
    </xf>
    <xf numFmtId="0" fontId="15" fillId="7" borderId="0" xfId="7" applyFont="1" applyFill="1" applyAlignment="1" applyProtection="1">
      <alignment vertical="center" wrapText="1"/>
      <protection locked="0"/>
    </xf>
    <xf numFmtId="0" fontId="6" fillId="7" borderId="0" xfId="7" applyFont="1" applyFill="1" applyAlignment="1" applyProtection="1">
      <alignment vertical="center" shrinkToFit="1"/>
      <protection locked="0"/>
    </xf>
    <xf numFmtId="0" fontId="10" fillId="0" borderId="0" xfId="7" applyFont="1" applyAlignment="1" applyProtection="1">
      <alignment horizontal="left" vertical="center"/>
      <protection locked="0"/>
    </xf>
    <xf numFmtId="0" fontId="6" fillId="0" borderId="0" xfId="7" applyFont="1" applyAlignment="1" applyProtection="1">
      <alignment vertical="center"/>
      <protection locked="0"/>
    </xf>
    <xf numFmtId="0" fontId="10" fillId="0" borderId="0" xfId="7" applyFont="1" applyAlignment="1" applyProtection="1">
      <alignment vertical="center" shrinkToFit="1"/>
      <protection locked="0"/>
    </xf>
    <xf numFmtId="0" fontId="6" fillId="0" borderId="0" xfId="7" applyFont="1" applyAlignment="1">
      <alignment horizontal="left" vertical="center"/>
    </xf>
    <xf numFmtId="0" fontId="10" fillId="0" borderId="0" xfId="7" applyFont="1" applyAlignment="1">
      <alignment vertical="center" wrapText="1"/>
    </xf>
    <xf numFmtId="0" fontId="8" fillId="0" borderId="15" xfId="7" applyFont="1" applyBorder="1" applyAlignment="1" applyProtection="1">
      <alignment vertical="center"/>
      <protection locked="0"/>
    </xf>
    <xf numFmtId="0" fontId="7" fillId="0" borderId="0" xfId="7" applyFont="1" applyAlignment="1">
      <alignment vertical="center"/>
    </xf>
    <xf numFmtId="0" fontId="6" fillId="0" borderId="0" xfId="7" applyFont="1" applyAlignment="1">
      <alignment vertical="center" wrapText="1"/>
    </xf>
    <xf numFmtId="0" fontId="8" fillId="0" borderId="0" xfId="7" applyFont="1" applyAlignment="1">
      <alignment horizontal="right" vertical="center" shrinkToFit="1"/>
    </xf>
    <xf numFmtId="0" fontId="8" fillId="7" borderId="0" xfId="7" applyFont="1" applyFill="1" applyAlignment="1" applyProtection="1">
      <alignment horizontal="center" vertical="center"/>
      <protection locked="0"/>
    </xf>
    <xf numFmtId="0" fontId="8" fillId="7" borderId="0" xfId="7" applyFont="1" applyFill="1" applyAlignment="1" applyProtection="1">
      <alignment horizontal="center" vertical="center" shrinkToFit="1"/>
      <protection locked="0"/>
    </xf>
    <xf numFmtId="0" fontId="8" fillId="0" borderId="0" xfId="7" applyFont="1" applyAlignment="1">
      <alignment horizontal="left" vertical="center"/>
    </xf>
    <xf numFmtId="0" fontId="7" fillId="0" borderId="0" xfId="7" applyFont="1" applyAlignment="1">
      <alignment horizontal="center" vertical="center"/>
    </xf>
    <xf numFmtId="0" fontId="8" fillId="0" borderId="0" xfId="7" applyFont="1" applyAlignment="1">
      <alignment horizontal="right" vertical="center"/>
    </xf>
    <xf numFmtId="0" fontId="8" fillId="9" borderId="0" xfId="7" applyFont="1" applyFill="1" applyAlignment="1" applyProtection="1">
      <alignment horizontal="center" vertical="center"/>
      <protection locked="0"/>
    </xf>
    <xf numFmtId="0" fontId="6" fillId="0" borderId="0" xfId="7" applyFont="1" applyAlignment="1">
      <alignment horizontal="center" vertical="center" shrinkToFit="1"/>
    </xf>
    <xf numFmtId="0" fontId="10" fillId="0" borderId="0" xfId="7" applyFont="1" applyAlignment="1">
      <alignment horizontal="right" vertical="center"/>
    </xf>
    <xf numFmtId="0" fontId="14" fillId="0" borderId="0" xfId="7" applyFont="1" applyAlignment="1">
      <alignment horizontal="center" vertical="center" wrapText="1"/>
    </xf>
    <xf numFmtId="0" fontId="14" fillId="0" borderId="0" xfId="7" applyFont="1" applyAlignment="1">
      <alignment vertical="center"/>
    </xf>
    <xf numFmtId="0" fontId="14" fillId="0" borderId="0" xfId="7" applyFont="1" applyAlignment="1">
      <alignment vertical="center" wrapText="1"/>
    </xf>
    <xf numFmtId="0" fontId="13" fillId="0" borderId="0" xfId="7" applyFont="1" applyAlignment="1">
      <alignment vertical="center"/>
    </xf>
    <xf numFmtId="0" fontId="11" fillId="7" borderId="0" xfId="7" applyFont="1" applyFill="1" applyAlignment="1" applyProtection="1">
      <alignment horizontal="right" vertical="center"/>
      <protection locked="0"/>
    </xf>
    <xf numFmtId="0" fontId="6" fillId="0" borderId="0" xfId="7" applyFont="1" applyAlignment="1">
      <alignment vertical="center" wrapText="1" shrinkToFit="1"/>
    </xf>
    <xf numFmtId="0" fontId="11" fillId="0" borderId="0" xfId="7" applyFont="1" applyAlignment="1">
      <alignment vertical="center" wrapText="1" shrinkToFit="1"/>
    </xf>
    <xf numFmtId="0" fontId="8" fillId="0" borderId="0" xfId="7" applyFont="1" applyAlignment="1" applyProtection="1">
      <alignment horizontal="center" vertical="center"/>
      <protection locked="0"/>
    </xf>
    <xf numFmtId="0" fontId="8" fillId="9" borderId="0" xfId="7" applyFont="1" applyFill="1" applyAlignment="1">
      <alignment vertical="center"/>
    </xf>
    <xf numFmtId="0" fontId="6" fillId="0" borderId="0" xfId="0" applyFont="1" applyAlignment="1">
      <alignment horizontal="right" vertical="center"/>
    </xf>
    <xf numFmtId="0" fontId="6" fillId="0" borderId="0" xfId="0" applyFont="1" applyAlignment="1">
      <alignment horizontal="center" vertical="center" shrinkToFit="1"/>
    </xf>
    <xf numFmtId="0" fontId="11" fillId="9" borderId="0" xfId="7" applyFont="1" applyFill="1" applyAlignment="1" applyProtection="1">
      <alignment vertical="center"/>
      <protection locked="0"/>
    </xf>
    <xf numFmtId="0" fontId="8" fillId="7" borderId="0" xfId="7" applyFont="1" applyFill="1"/>
    <xf numFmtId="0" fontId="8" fillId="0" borderId="0" xfId="7" applyFont="1" applyAlignment="1">
      <alignment horizontal="right"/>
    </xf>
    <xf numFmtId="0" fontId="11" fillId="7" borderId="0" xfId="7" applyFont="1" applyFill="1" applyAlignment="1" applyProtection="1">
      <alignment vertical="center"/>
      <protection locked="0"/>
    </xf>
    <xf numFmtId="0" fontId="11" fillId="7" borderId="0" xfId="7" applyFont="1" applyFill="1" applyAlignment="1" applyProtection="1">
      <alignment horizontal="center" vertical="center"/>
      <protection locked="0"/>
    </xf>
    <xf numFmtId="0" fontId="10" fillId="5" borderId="2" xfId="7" applyFont="1" applyFill="1" applyBorder="1" applyAlignment="1" applyProtection="1">
      <alignment horizontal="center" vertical="center" shrinkToFit="1"/>
      <protection locked="0"/>
    </xf>
    <xf numFmtId="0" fontId="10" fillId="10" borderId="2" xfId="7" applyFont="1" applyFill="1" applyBorder="1" applyAlignment="1" applyProtection="1">
      <alignment horizontal="center" vertical="center" shrinkToFit="1"/>
      <protection locked="0"/>
    </xf>
    <xf numFmtId="0" fontId="10" fillId="5" borderId="1" xfId="7" applyFont="1" applyFill="1" applyBorder="1" applyAlignment="1" applyProtection="1">
      <alignment horizontal="center" vertical="center" shrinkToFit="1"/>
      <protection locked="0"/>
    </xf>
    <xf numFmtId="0" fontId="10" fillId="10" borderId="1" xfId="7" applyFont="1" applyFill="1" applyBorder="1" applyAlignment="1" applyProtection="1">
      <alignment horizontal="center" vertical="center" shrinkToFit="1"/>
      <protection locked="0"/>
    </xf>
    <xf numFmtId="0" fontId="8" fillId="0" borderId="2" xfId="0" applyFont="1" applyBorder="1" applyAlignment="1">
      <alignment horizontal="center" vertical="center" shrinkToFit="1"/>
    </xf>
    <xf numFmtId="0" fontId="8" fillId="7" borderId="1" xfId="7" applyFont="1" applyFill="1" applyBorder="1" applyAlignment="1" applyProtection="1">
      <alignment horizontal="center" vertical="center" shrinkToFit="1"/>
      <protection locked="0"/>
    </xf>
    <xf numFmtId="0" fontId="8" fillId="0" borderId="0" xfId="7" applyFont="1" applyAlignment="1" applyProtection="1">
      <alignment horizontal="center" vertical="center" shrinkToFit="1"/>
      <protection locked="0"/>
    </xf>
    <xf numFmtId="0" fontId="24" fillId="4" borderId="1" xfId="7" applyFont="1" applyFill="1" applyBorder="1" applyAlignment="1" applyProtection="1">
      <alignment horizontal="center" vertical="center" shrinkToFit="1"/>
      <protection locked="0"/>
    </xf>
    <xf numFmtId="0" fontId="24" fillId="0" borderId="1" xfId="7" applyFont="1" applyBorder="1" applyAlignment="1">
      <alignment horizontal="center" vertical="center" shrinkToFit="1"/>
    </xf>
    <xf numFmtId="0" fontId="6" fillId="12" borderId="1" xfId="6" applyFont="1" applyFill="1" applyBorder="1" applyAlignment="1" applyProtection="1">
      <alignment horizontal="center" vertical="center" wrapText="1"/>
      <protection locked="0"/>
    </xf>
    <xf numFmtId="0" fontId="10" fillId="12" borderId="2" xfId="6" applyFont="1" applyFill="1" applyBorder="1" applyAlignment="1" applyProtection="1">
      <alignment horizontal="center" vertical="center" wrapText="1"/>
      <protection locked="0"/>
    </xf>
    <xf numFmtId="0" fontId="8" fillId="12" borderId="1" xfId="6" applyFont="1" applyFill="1" applyBorder="1" applyAlignment="1" applyProtection="1">
      <alignment horizontal="center" vertical="center" wrapText="1"/>
      <protection locked="0"/>
    </xf>
    <xf numFmtId="0" fontId="13" fillId="12" borderId="1" xfId="6" applyFont="1" applyFill="1" applyBorder="1" applyAlignment="1" applyProtection="1">
      <alignment horizontal="center" vertical="center" wrapText="1"/>
      <protection locked="0"/>
    </xf>
    <xf numFmtId="0" fontId="11" fillId="12" borderId="1" xfId="6" applyFont="1" applyFill="1" applyBorder="1" applyAlignment="1" applyProtection="1">
      <alignment horizontal="center" vertical="center" wrapText="1"/>
      <protection locked="0"/>
    </xf>
    <xf numFmtId="176" fontId="6" fillId="12" borderId="1" xfId="6" applyNumberFormat="1" applyFont="1" applyFill="1" applyBorder="1" applyAlignment="1" applyProtection="1">
      <alignment horizontal="center" vertical="center" shrinkToFit="1"/>
      <protection locked="0"/>
    </xf>
    <xf numFmtId="0" fontId="6" fillId="12" borderId="2" xfId="6" applyFont="1" applyFill="1" applyBorder="1" applyAlignment="1" applyProtection="1">
      <alignment horizontal="left" vertical="center" wrapText="1"/>
      <protection locked="0"/>
    </xf>
    <xf numFmtId="0" fontId="6" fillId="12" borderId="9" xfId="6" applyFont="1" applyFill="1" applyBorder="1" applyAlignment="1" applyProtection="1">
      <alignment horizontal="left" vertical="center"/>
      <protection locked="0"/>
    </xf>
    <xf numFmtId="0" fontId="6" fillId="12" borderId="7" xfId="6" applyFont="1" applyFill="1" applyBorder="1" applyAlignment="1" applyProtection="1">
      <alignment horizontal="left" vertical="center"/>
      <protection locked="0"/>
    </xf>
    <xf numFmtId="0" fontId="6" fillId="12" borderId="9" xfId="6" applyFont="1" applyFill="1" applyBorder="1" applyAlignment="1" applyProtection="1">
      <alignment horizontal="left" vertical="center" shrinkToFit="1"/>
      <protection locked="0"/>
    </xf>
    <xf numFmtId="0" fontId="6" fillId="12" borderId="7" xfId="6" applyFont="1" applyFill="1" applyBorder="1" applyAlignment="1" applyProtection="1">
      <alignment horizontal="left" vertical="center" shrinkToFit="1"/>
      <protection locked="0"/>
    </xf>
    <xf numFmtId="14" fontId="6" fillId="12" borderId="1" xfId="6" applyNumberFormat="1" applyFont="1" applyFill="1" applyBorder="1" applyAlignment="1" applyProtection="1">
      <alignment horizontal="center" vertical="center" shrinkToFit="1"/>
      <protection locked="0"/>
    </xf>
    <xf numFmtId="0" fontId="6" fillId="12" borderId="1" xfId="6" applyFont="1" applyFill="1" applyBorder="1" applyAlignment="1" applyProtection="1">
      <alignment horizontal="center" vertical="center"/>
      <protection locked="0"/>
    </xf>
    <xf numFmtId="0" fontId="6" fillId="12" borderId="1" xfId="6" applyFont="1" applyFill="1" applyBorder="1" applyAlignment="1" applyProtection="1">
      <alignment horizontal="center" vertical="center" shrinkToFit="1"/>
      <protection locked="0"/>
    </xf>
    <xf numFmtId="0" fontId="6" fillId="6" borderId="1" xfId="6" applyFont="1" applyFill="1" applyBorder="1" applyAlignment="1" applyProtection="1">
      <alignment horizontal="center" vertical="center" wrapText="1"/>
      <protection locked="0"/>
    </xf>
    <xf numFmtId="0" fontId="10" fillId="6" borderId="2" xfId="6" applyFont="1" applyFill="1" applyBorder="1" applyAlignment="1" applyProtection="1">
      <alignment horizontal="center" vertical="center" wrapText="1"/>
      <protection locked="0"/>
    </xf>
    <xf numFmtId="0" fontId="13" fillId="6" borderId="1" xfId="6" applyFont="1" applyFill="1" applyBorder="1" applyAlignment="1" applyProtection="1">
      <alignment horizontal="center" vertical="center" wrapText="1"/>
      <protection locked="0"/>
    </xf>
    <xf numFmtId="0" fontId="11" fillId="6" borderId="1" xfId="6" applyFont="1" applyFill="1" applyBorder="1" applyAlignment="1" applyProtection="1">
      <alignment horizontal="center" vertical="center" wrapText="1"/>
      <protection locked="0"/>
    </xf>
    <xf numFmtId="176" fontId="6" fillId="6" borderId="1" xfId="6" applyNumberFormat="1" applyFont="1" applyFill="1" applyBorder="1" applyAlignment="1" applyProtection="1">
      <alignment horizontal="center" vertical="center" shrinkToFit="1"/>
      <protection locked="0"/>
    </xf>
    <xf numFmtId="0" fontId="6" fillId="6" borderId="2" xfId="6" applyFont="1" applyFill="1" applyBorder="1" applyAlignment="1" applyProtection="1">
      <alignment horizontal="left" vertical="center" wrapText="1"/>
      <protection locked="0"/>
    </xf>
    <xf numFmtId="0" fontId="6" fillId="6" borderId="9" xfId="6" applyFont="1" applyFill="1" applyBorder="1" applyAlignment="1" applyProtection="1">
      <alignment horizontal="left" vertical="center"/>
      <protection locked="0"/>
    </xf>
    <xf numFmtId="0" fontId="6" fillId="6" borderId="7" xfId="6" applyFont="1" applyFill="1" applyBorder="1" applyAlignment="1" applyProtection="1">
      <alignment horizontal="left" vertical="center"/>
      <protection locked="0"/>
    </xf>
    <xf numFmtId="0" fontId="6" fillId="6" borderId="9" xfId="6" applyFont="1" applyFill="1" applyBorder="1" applyAlignment="1" applyProtection="1">
      <alignment horizontal="left" vertical="center" shrinkToFit="1"/>
      <protection locked="0"/>
    </xf>
    <xf numFmtId="0" fontId="6" fillId="6" borderId="7" xfId="6" applyFont="1" applyFill="1" applyBorder="1" applyAlignment="1" applyProtection="1">
      <alignment horizontal="left" vertical="center" shrinkToFit="1"/>
      <protection locked="0"/>
    </xf>
    <xf numFmtId="14" fontId="6" fillId="6" borderId="1" xfId="6" applyNumberFormat="1" applyFont="1" applyFill="1" applyBorder="1" applyAlignment="1" applyProtection="1">
      <alignment horizontal="center" vertical="center" shrinkToFit="1"/>
      <protection locked="0"/>
    </xf>
    <xf numFmtId="0" fontId="6" fillId="6" borderId="1" xfId="6" applyFont="1" applyFill="1" applyBorder="1" applyAlignment="1" applyProtection="1">
      <alignment horizontal="center" vertical="center"/>
      <protection locked="0"/>
    </xf>
    <xf numFmtId="176" fontId="6" fillId="7" borderId="0" xfId="6" applyNumberFormat="1" applyFont="1" applyFill="1" applyAlignment="1" applyProtection="1">
      <alignment horizontal="center" vertical="center" shrinkToFit="1"/>
      <protection locked="0"/>
    </xf>
    <xf numFmtId="0" fontId="8" fillId="7" borderId="0" xfId="6" applyFont="1" applyFill="1" applyAlignment="1">
      <alignment horizontal="center" vertical="center"/>
    </xf>
    <xf numFmtId="0" fontId="8" fillId="7" borderId="0" xfId="6" applyFont="1" applyFill="1" applyAlignment="1" applyProtection="1">
      <alignment horizontal="right" vertical="center"/>
      <protection locked="0"/>
    </xf>
    <xf numFmtId="0" fontId="10" fillId="0" borderId="2" xfId="6" applyFont="1" applyBorder="1" applyAlignment="1" applyProtection="1">
      <alignment vertical="center"/>
      <protection locked="0"/>
    </xf>
    <xf numFmtId="0" fontId="8" fillId="0" borderId="15" xfId="0" applyFont="1" applyBorder="1" applyAlignment="1">
      <alignment horizontal="center" vertical="center" shrinkToFit="1"/>
    </xf>
    <xf numFmtId="176" fontId="6" fillId="0" borderId="17" xfId="6" applyNumberFormat="1" applyFont="1" applyBorder="1" applyAlignment="1" applyProtection="1">
      <alignment horizontal="center" vertical="center" shrinkToFit="1"/>
      <protection locked="0"/>
    </xf>
    <xf numFmtId="0" fontId="6" fillId="0" borderId="17" xfId="6" applyFont="1" applyBorder="1" applyAlignment="1" applyProtection="1">
      <alignment horizontal="left" vertical="center" shrinkToFit="1"/>
      <protection locked="0"/>
    </xf>
    <xf numFmtId="49" fontId="6" fillId="0" borderId="0" xfId="6" applyNumberFormat="1" applyFont="1" applyAlignment="1" applyProtection="1">
      <alignment horizontal="left" vertical="center" shrinkToFit="1"/>
      <protection locked="0"/>
    </xf>
    <xf numFmtId="14" fontId="6" fillId="0" borderId="17" xfId="6" applyNumberFormat="1" applyFont="1" applyBorder="1" applyAlignment="1" applyProtection="1">
      <alignment horizontal="center" vertical="center" shrinkToFit="1"/>
      <protection locked="0"/>
    </xf>
    <xf numFmtId="0" fontId="6" fillId="0" borderId="17" xfId="6" applyFont="1" applyBorder="1" applyAlignment="1" applyProtection="1">
      <alignment horizontal="center" vertical="center"/>
      <protection locked="0"/>
    </xf>
    <xf numFmtId="0" fontId="6" fillId="0" borderId="17" xfId="6" applyFont="1" applyBorder="1" applyAlignment="1" applyProtection="1">
      <alignment horizontal="center" vertical="center" shrinkToFit="1"/>
      <protection locked="0"/>
    </xf>
    <xf numFmtId="0" fontId="6" fillId="0" borderId="17" xfId="6" applyFont="1" applyBorder="1" applyAlignment="1" applyProtection="1">
      <alignment vertical="center" shrinkToFit="1"/>
      <protection locked="0"/>
    </xf>
    <xf numFmtId="0" fontId="8" fillId="0" borderId="17" xfId="6" applyFont="1" applyBorder="1" applyAlignment="1" applyProtection="1">
      <alignment vertical="center" shrinkToFit="1"/>
      <protection locked="0"/>
    </xf>
    <xf numFmtId="0" fontId="6" fillId="0" borderId="17" xfId="6" applyFont="1" applyBorder="1" applyAlignment="1">
      <alignment horizontal="center" vertical="center" wrapText="1"/>
    </xf>
    <xf numFmtId="0" fontId="10" fillId="0" borderId="17" xfId="6" applyFont="1" applyBorder="1" applyAlignment="1" applyProtection="1">
      <alignment horizontal="center" vertical="center"/>
      <protection locked="0"/>
    </xf>
    <xf numFmtId="0" fontId="8" fillId="0" borderId="0" xfId="6" applyFont="1" applyAlignment="1">
      <alignment horizontal="center" vertical="center" shrinkToFit="1"/>
    </xf>
    <xf numFmtId="0" fontId="8" fillId="0" borderId="0" xfId="6" applyFont="1" applyAlignment="1">
      <alignment vertical="center"/>
    </xf>
    <xf numFmtId="0" fontId="6" fillId="0" borderId="0" xfId="6" applyFont="1" applyAlignment="1">
      <alignment horizontal="right" vertical="center"/>
    </xf>
    <xf numFmtId="0" fontId="8" fillId="0" borderId="0" xfId="7" applyFont="1" applyAlignment="1" applyProtection="1">
      <alignment horizontal="right"/>
      <protection locked="0"/>
    </xf>
    <xf numFmtId="0" fontId="8" fillId="4" borderId="1" xfId="0" applyFont="1" applyFill="1" applyBorder="1" applyAlignment="1">
      <alignment horizontal="center" vertical="center" shrinkToFit="1"/>
    </xf>
    <xf numFmtId="0" fontId="4" fillId="7" borderId="0" xfId="0" applyFont="1" applyFill="1" applyAlignment="1">
      <alignment horizontal="center" vertical="center" shrinkToFit="1"/>
    </xf>
    <xf numFmtId="0" fontId="8" fillId="7" borderId="0" xfId="7" applyFont="1" applyFill="1" applyAlignment="1">
      <alignment horizontal="center" vertical="center"/>
    </xf>
    <xf numFmtId="0" fontId="22" fillId="7" borderId="0" xfId="7" applyFont="1" applyFill="1" applyAlignment="1">
      <alignment vertical="center" shrinkToFit="1"/>
    </xf>
    <xf numFmtId="0" fontId="6" fillId="7" borderId="0" xfId="7" applyFont="1" applyFill="1" applyAlignment="1">
      <alignment vertical="center" shrinkToFit="1"/>
    </xf>
    <xf numFmtId="0" fontId="23" fillId="7" borderId="0" xfId="7" applyFont="1" applyFill="1" applyAlignment="1">
      <alignment horizontal="left" vertical="center" wrapText="1"/>
    </xf>
    <xf numFmtId="0" fontId="6" fillId="7" borderId="0" xfId="7" applyFont="1" applyFill="1" applyAlignment="1">
      <alignment horizontal="center" vertical="center" shrinkToFit="1"/>
    </xf>
    <xf numFmtId="0" fontId="8" fillId="7" borderId="0" xfId="7" applyFont="1" applyFill="1" applyAlignment="1" applyProtection="1">
      <alignment vertical="center" shrinkToFit="1"/>
      <protection locked="0"/>
    </xf>
    <xf numFmtId="0" fontId="11" fillId="7" borderId="0" xfId="7" applyFont="1" applyFill="1" applyAlignment="1" applyProtection="1">
      <alignment horizontal="right" vertical="center" shrinkToFit="1"/>
      <protection locked="0"/>
    </xf>
    <xf numFmtId="0" fontId="12" fillId="7" borderId="0" xfId="0" applyFont="1" applyFill="1" applyAlignment="1" applyProtection="1">
      <alignment vertical="center" shrinkToFit="1"/>
      <protection locked="0"/>
    </xf>
    <xf numFmtId="0" fontId="21" fillId="0" borderId="0" xfId="8" applyFont="1">
      <alignment vertical="center"/>
    </xf>
    <xf numFmtId="0" fontId="8" fillId="0" borderId="0" xfId="8" applyFont="1">
      <alignment vertical="center"/>
    </xf>
    <xf numFmtId="0" fontId="20" fillId="0" borderId="17" xfId="8" applyFont="1" applyBorder="1">
      <alignment vertical="center"/>
    </xf>
    <xf numFmtId="0" fontId="8" fillId="0" borderId="17" xfId="8" applyFont="1" applyBorder="1" applyProtection="1">
      <alignment vertical="center"/>
      <protection locked="0"/>
    </xf>
    <xf numFmtId="0" fontId="24" fillId="0" borderId="2" xfId="8" applyFont="1" applyBorder="1">
      <alignment vertical="center"/>
    </xf>
    <xf numFmtId="0" fontId="20" fillId="0" borderId="11" xfId="8" applyFont="1" applyBorder="1">
      <alignment vertical="center"/>
    </xf>
    <xf numFmtId="0" fontId="8" fillId="0" borderId="3" xfId="8" applyFont="1" applyBorder="1">
      <alignment vertical="center"/>
    </xf>
    <xf numFmtId="0" fontId="8" fillId="0" borderId="2" xfId="8" applyFont="1" applyBorder="1">
      <alignment vertical="center"/>
    </xf>
    <xf numFmtId="0" fontId="8" fillId="0" borderId="2" xfId="8" applyFont="1" applyBorder="1" applyProtection="1">
      <alignment vertical="center"/>
      <protection locked="0"/>
    </xf>
    <xf numFmtId="0" fontId="8" fillId="0" borderId="3" xfId="8" applyFont="1" applyBorder="1" applyAlignment="1">
      <alignment horizontal="right" vertical="center"/>
    </xf>
    <xf numFmtId="0" fontId="5" fillId="0" borderId="0" xfId="8" applyFont="1">
      <alignment vertical="center"/>
    </xf>
    <xf numFmtId="0" fontId="8" fillId="0" borderId="16" xfId="8" applyFont="1" applyBorder="1" applyAlignment="1">
      <alignment horizontal="center" vertical="center"/>
    </xf>
    <xf numFmtId="0" fontId="8" fillId="0" borderId="5" xfId="8" applyFont="1" applyBorder="1" applyAlignment="1">
      <alignment horizontal="center" vertical="center"/>
    </xf>
    <xf numFmtId="0" fontId="13" fillId="0" borderId="0" xfId="8" applyFont="1">
      <alignment vertical="center"/>
    </xf>
    <xf numFmtId="0" fontId="25" fillId="0" borderId="0" xfId="8" applyFont="1" applyAlignment="1">
      <alignment vertical="center" shrinkToFit="1"/>
    </xf>
    <xf numFmtId="0" fontId="4" fillId="0" borderId="0" xfId="8" applyFont="1">
      <alignment vertical="center"/>
    </xf>
    <xf numFmtId="0" fontId="8" fillId="2" borderId="1" xfId="0" applyFont="1" applyFill="1" applyBorder="1" applyAlignment="1">
      <alignment horizontal="center" vertical="center" shrinkToFit="1"/>
    </xf>
    <xf numFmtId="0" fontId="8" fillId="2" borderId="16" xfId="0" applyFont="1" applyFill="1" applyBorder="1" applyAlignment="1">
      <alignment shrinkToFit="1"/>
    </xf>
    <xf numFmtId="0" fontId="8" fillId="2" borderId="5" xfId="0" applyFont="1" applyFill="1" applyBorder="1" applyAlignment="1">
      <alignment shrinkToFit="1"/>
    </xf>
    <xf numFmtId="0" fontId="10" fillId="2" borderId="35" xfId="0" applyFont="1" applyFill="1" applyBorder="1" applyAlignment="1">
      <alignment horizontal="center" vertical="center" shrinkToFit="1"/>
    </xf>
    <xf numFmtId="49" fontId="8" fillId="0" borderId="3" xfId="6" applyNumberFormat="1" applyFont="1" applyBorder="1" applyAlignment="1" applyProtection="1">
      <alignment vertical="center" shrinkToFit="1"/>
      <protection locked="0"/>
    </xf>
    <xf numFmtId="49" fontId="8" fillId="0" borderId="3" xfId="6" applyNumberFormat="1" applyFont="1" applyBorder="1" applyAlignment="1" applyProtection="1">
      <alignment horizontal="center" vertical="center" shrinkToFit="1"/>
      <protection locked="0"/>
    </xf>
    <xf numFmtId="49" fontId="8" fillId="0" borderId="4" xfId="6" applyNumberFormat="1" applyFont="1" applyBorder="1" applyAlignment="1" applyProtection="1">
      <alignment horizontal="center" vertical="center" shrinkToFit="1"/>
      <protection locked="0"/>
    </xf>
    <xf numFmtId="0" fontId="8" fillId="0" borderId="1" xfId="0" applyFont="1" applyBorder="1" applyAlignment="1">
      <alignment shrinkToFit="1"/>
    </xf>
    <xf numFmtId="0" fontId="4" fillId="0" borderId="0" xfId="9" applyFont="1"/>
    <xf numFmtId="0" fontId="18" fillId="0" borderId="0" xfId="9" applyFont="1"/>
    <xf numFmtId="0" fontId="9" fillId="0" borderId="0" xfId="9" applyFont="1" applyAlignment="1">
      <alignment horizontal="left"/>
    </xf>
    <xf numFmtId="0" fontId="9" fillId="0" borderId="0" xfId="9" applyFont="1"/>
    <xf numFmtId="0" fontId="18" fillId="0" borderId="36" xfId="9" applyFont="1" applyBorder="1" applyAlignment="1">
      <alignment vertical="center"/>
    </xf>
    <xf numFmtId="0" fontId="18" fillId="0" borderId="22" xfId="9" applyFont="1" applyBorder="1" applyAlignment="1">
      <alignment vertical="center"/>
    </xf>
    <xf numFmtId="0" fontId="18" fillId="0" borderId="25" xfId="9" applyFont="1" applyBorder="1" applyAlignment="1">
      <alignment vertical="center"/>
    </xf>
    <xf numFmtId="0" fontId="8" fillId="0" borderId="1" xfId="0" applyFont="1" applyBorder="1" applyAlignment="1">
      <alignment horizontal="center" vertical="center" shrinkToFit="1"/>
    </xf>
    <xf numFmtId="49" fontId="8" fillId="0" borderId="1" xfId="0" applyNumberFormat="1" applyFont="1" applyBorder="1" applyAlignment="1">
      <alignment horizontal="center" vertical="center" shrinkToFit="1"/>
    </xf>
    <xf numFmtId="0" fontId="8" fillId="0" borderId="2" xfId="0" applyFont="1" applyBorder="1"/>
    <xf numFmtId="0" fontId="8" fillId="0" borderId="11" xfId="0" applyFont="1" applyBorder="1" applyAlignment="1">
      <alignment shrinkToFit="1"/>
    </xf>
    <xf numFmtId="0" fontId="8" fillId="0" borderId="3" xfId="0" applyFont="1" applyBorder="1" applyAlignment="1">
      <alignment shrinkToFit="1"/>
    </xf>
    <xf numFmtId="0" fontId="8" fillId="0" borderId="2" xfId="0" applyFont="1" applyBorder="1" applyAlignment="1">
      <alignment horizontal="left" vertical="center" shrinkToFit="1"/>
    </xf>
    <xf numFmtId="0" fontId="4" fillId="0" borderId="0" xfId="0" applyFont="1" applyAlignment="1">
      <alignment horizontal="left" vertical="center"/>
    </xf>
    <xf numFmtId="0" fontId="8" fillId="0" borderId="0" xfId="0" applyFont="1" applyAlignment="1">
      <alignment horizontal="right" vertical="center"/>
    </xf>
    <xf numFmtId="0" fontId="10" fillId="0" borderId="0" xfId="7" applyFont="1" applyAlignment="1" applyProtection="1">
      <alignment vertical="top"/>
      <protection locked="0"/>
    </xf>
    <xf numFmtId="0" fontId="8" fillId="0" borderId="1" xfId="7" applyFont="1" applyBorder="1" applyAlignment="1" applyProtection="1">
      <alignment vertical="center"/>
      <protection locked="0"/>
    </xf>
    <xf numFmtId="0" fontId="21" fillId="0" borderId="2" xfId="7" applyFont="1" applyBorder="1" applyAlignment="1" applyProtection="1">
      <alignment horizontal="center" vertical="center"/>
      <protection locked="0"/>
    </xf>
    <xf numFmtId="0" fontId="20" fillId="0" borderId="1" xfId="7" applyFont="1" applyBorder="1" applyAlignment="1" applyProtection="1">
      <alignment horizontal="center" vertical="center"/>
      <protection locked="0"/>
    </xf>
    <xf numFmtId="0" fontId="21" fillId="0" borderId="1" xfId="7" applyFont="1" applyBorder="1" applyAlignment="1" applyProtection="1">
      <alignment horizontal="center" vertical="center"/>
      <protection locked="0"/>
    </xf>
    <xf numFmtId="0" fontId="21" fillId="0" borderId="11" xfId="7" applyFont="1" applyBorder="1" applyAlignment="1" applyProtection="1">
      <alignment vertical="center"/>
      <protection locked="0"/>
    </xf>
    <xf numFmtId="0" fontId="8" fillId="0" borderId="17" xfId="7" applyFont="1" applyBorder="1" applyAlignment="1" applyProtection="1">
      <alignment vertical="center"/>
      <protection locked="0"/>
    </xf>
    <xf numFmtId="0" fontId="24" fillId="0" borderId="2" xfId="7" applyFont="1" applyBorder="1" applyAlignment="1" applyProtection="1">
      <alignment horizontal="center" vertical="center"/>
      <protection locked="0"/>
    </xf>
    <xf numFmtId="0" fontId="24" fillId="0" borderId="2" xfId="7" applyFont="1" applyBorder="1" applyAlignment="1" applyProtection="1">
      <alignment horizontal="center" vertical="center" shrinkToFit="1"/>
      <protection locked="0"/>
    </xf>
    <xf numFmtId="0" fontId="11" fillId="0" borderId="0" xfId="7" applyFont="1" applyAlignment="1" applyProtection="1">
      <alignment horizontal="right" vertical="center"/>
      <protection locked="0"/>
    </xf>
    <xf numFmtId="0" fontId="20" fillId="0" borderId="0" xfId="7" applyFont="1" applyAlignment="1" applyProtection="1">
      <alignment horizontal="left" vertical="center"/>
      <protection locked="0"/>
    </xf>
    <xf numFmtId="0" fontId="21" fillId="0" borderId="1" xfId="7" applyFont="1" applyBorder="1" applyAlignment="1" applyProtection="1">
      <alignment vertical="center"/>
      <protection locked="0"/>
    </xf>
    <xf numFmtId="0" fontId="8" fillId="0" borderId="32" xfId="7" applyFont="1" applyBorder="1" applyAlignment="1" applyProtection="1">
      <alignment horizontal="center" vertical="center"/>
      <protection locked="0"/>
    </xf>
    <xf numFmtId="0" fontId="6" fillId="0" borderId="32" xfId="7" applyFont="1" applyBorder="1" applyAlignment="1" applyProtection="1">
      <alignment horizontal="center"/>
      <protection locked="0"/>
    </xf>
    <xf numFmtId="0" fontId="21" fillId="0" borderId="32" xfId="7" applyFont="1" applyBorder="1" applyAlignment="1" applyProtection="1">
      <alignment vertical="center"/>
      <protection locked="0"/>
    </xf>
    <xf numFmtId="0" fontId="8" fillId="0" borderId="1" xfId="7" applyFont="1" applyBorder="1" applyAlignment="1" applyProtection="1">
      <alignment horizontal="center" vertical="center" wrapText="1"/>
      <protection locked="0"/>
    </xf>
    <xf numFmtId="0" fontId="21" fillId="0" borderId="17" xfId="7" applyFont="1" applyBorder="1" applyAlignment="1" applyProtection="1">
      <alignment vertical="center"/>
      <protection locked="0"/>
    </xf>
    <xf numFmtId="0" fontId="20" fillId="0" borderId="0" xfId="7" applyFont="1" applyAlignment="1" applyProtection="1">
      <alignment vertical="center"/>
      <protection locked="0"/>
    </xf>
    <xf numFmtId="0" fontId="11" fillId="0" borderId="0" xfId="7" applyFont="1" applyAlignment="1" applyProtection="1">
      <alignment vertical="center"/>
      <protection locked="0"/>
    </xf>
    <xf numFmtId="0" fontId="8" fillId="0" borderId="2" xfId="7" applyFont="1" applyBorder="1" applyAlignment="1">
      <alignment horizontal="centerContinuous" vertical="center"/>
    </xf>
    <xf numFmtId="0" fontId="8" fillId="0" borderId="3" xfId="7" applyFont="1" applyBorder="1" applyAlignment="1">
      <alignment horizontal="centerContinuous" vertical="center"/>
    </xf>
    <xf numFmtId="0" fontId="10" fillId="0" borderId="0" xfId="7" applyFont="1" applyAlignment="1" applyProtection="1">
      <alignment vertical="top" wrapText="1"/>
      <protection locked="0"/>
    </xf>
    <xf numFmtId="0" fontId="8" fillId="7" borderId="1" xfId="6" applyFont="1" applyFill="1" applyBorder="1" applyAlignment="1" applyProtection="1">
      <alignment vertical="center" wrapText="1"/>
      <protection locked="0"/>
    </xf>
    <xf numFmtId="0" fontId="8" fillId="7" borderId="3" xfId="0" applyFont="1" applyFill="1" applyBorder="1" applyAlignment="1" applyProtection="1">
      <alignment horizontal="center" vertical="center" wrapText="1"/>
      <protection locked="0"/>
    </xf>
    <xf numFmtId="0" fontId="11" fillId="7" borderId="1" xfId="0" applyFont="1" applyFill="1" applyBorder="1" applyAlignment="1" applyProtection="1">
      <alignment horizontal="center" vertical="center" wrapText="1"/>
      <protection locked="0"/>
    </xf>
    <xf numFmtId="0" fontId="8" fillId="7" borderId="1" xfId="0" applyFont="1" applyFill="1" applyBorder="1" applyAlignment="1" applyProtection="1">
      <alignment horizontal="center" vertical="center" wrapText="1"/>
      <protection locked="0"/>
    </xf>
    <xf numFmtId="0" fontId="8" fillId="7" borderId="3" xfId="6" applyFont="1" applyFill="1" applyBorder="1" applyAlignment="1" applyProtection="1">
      <alignment vertical="center" wrapText="1"/>
      <protection locked="0"/>
    </xf>
    <xf numFmtId="0" fontId="15" fillId="7" borderId="1" xfId="6" applyFont="1" applyFill="1" applyBorder="1" applyAlignment="1" applyProtection="1">
      <alignment vertical="center" wrapText="1"/>
      <protection locked="0"/>
    </xf>
    <xf numFmtId="0" fontId="8" fillId="7" borderId="0" xfId="6" applyFont="1" applyFill="1" applyAlignment="1" applyProtection="1">
      <alignment vertical="center" wrapText="1"/>
      <protection locked="0"/>
    </xf>
    <xf numFmtId="0" fontId="8" fillId="7" borderId="0" xfId="0" applyFont="1" applyFill="1" applyAlignment="1" applyProtection="1">
      <alignment vertical="center" wrapText="1"/>
      <protection locked="0"/>
    </xf>
    <xf numFmtId="0" fontId="8" fillId="7" borderId="0" xfId="0" applyFont="1" applyFill="1" applyAlignment="1" applyProtection="1">
      <alignment horizontal="center" vertical="center" wrapText="1"/>
      <protection locked="0"/>
    </xf>
    <xf numFmtId="0" fontId="8" fillId="7" borderId="0" xfId="0" applyFont="1" applyFill="1" applyAlignment="1" applyProtection="1">
      <alignment horizontal="center" vertical="top" wrapText="1"/>
      <protection locked="0"/>
    </xf>
    <xf numFmtId="0" fontId="8" fillId="7" borderId="0" xfId="6" applyFont="1" applyFill="1" applyAlignment="1" applyProtection="1">
      <alignment horizontal="center" vertical="center" wrapText="1"/>
      <protection locked="0"/>
    </xf>
    <xf numFmtId="0" fontId="15" fillId="7" borderId="0" xfId="6" applyFont="1" applyFill="1" applyAlignment="1" applyProtection="1">
      <alignment vertical="center" wrapText="1"/>
      <protection locked="0"/>
    </xf>
    <xf numFmtId="0" fontId="10" fillId="7" borderId="1" xfId="6" applyFont="1" applyFill="1" applyBorder="1" applyAlignment="1" applyProtection="1">
      <alignment horizontal="center" vertical="center" shrinkToFit="1"/>
      <protection locked="0"/>
    </xf>
    <xf numFmtId="0" fontId="6" fillId="7" borderId="1" xfId="6" applyFont="1" applyFill="1" applyBorder="1" applyAlignment="1" applyProtection="1">
      <alignment vertical="center"/>
      <protection locked="0"/>
    </xf>
    <xf numFmtId="0" fontId="8" fillId="7" borderId="9" xfId="6" applyFont="1" applyFill="1" applyBorder="1" applyAlignment="1" applyProtection="1">
      <alignment vertical="center" shrinkToFit="1"/>
      <protection locked="0"/>
    </xf>
    <xf numFmtId="0" fontId="8" fillId="7" borderId="7" xfId="6" applyFont="1" applyFill="1" applyBorder="1" applyAlignment="1" applyProtection="1">
      <alignment vertical="center" shrinkToFit="1"/>
      <protection locked="0"/>
    </xf>
    <xf numFmtId="49" fontId="8" fillId="7" borderId="3" xfId="6" applyNumberFormat="1" applyFont="1" applyFill="1" applyBorder="1" applyAlignment="1" applyProtection="1">
      <alignment horizontal="center" vertical="center" shrinkToFit="1"/>
      <protection locked="0"/>
    </xf>
    <xf numFmtId="0" fontId="6" fillId="7" borderId="1" xfId="6" applyFont="1" applyFill="1" applyBorder="1" applyAlignment="1" applyProtection="1">
      <alignment horizontal="center" vertical="center" shrinkToFit="1"/>
      <protection locked="0"/>
    </xf>
    <xf numFmtId="0" fontId="6" fillId="7" borderId="1" xfId="6" applyFont="1" applyFill="1" applyBorder="1" applyAlignment="1" applyProtection="1">
      <alignment vertical="center" shrinkToFit="1"/>
      <protection locked="0"/>
    </xf>
    <xf numFmtId="0" fontId="6" fillId="7" borderId="3" xfId="6" applyFont="1" applyFill="1" applyBorder="1" applyAlignment="1" applyProtection="1">
      <alignment vertical="center"/>
      <protection locked="0"/>
    </xf>
    <xf numFmtId="0" fontId="6" fillId="7" borderId="3" xfId="6" applyFont="1" applyFill="1" applyBorder="1" applyAlignment="1" applyProtection="1">
      <alignment horizontal="center" vertical="center" shrinkToFit="1"/>
      <protection locked="0"/>
    </xf>
    <xf numFmtId="0" fontId="6" fillId="7" borderId="5" xfId="6" applyFont="1" applyFill="1" applyBorder="1" applyAlignment="1" applyProtection="1">
      <alignment horizontal="center" vertical="center" wrapText="1"/>
      <protection locked="0"/>
    </xf>
    <xf numFmtId="0" fontId="6" fillId="7" borderId="0" xfId="6" applyFont="1" applyFill="1" applyAlignment="1" applyProtection="1">
      <alignment horizontal="center" vertical="center" wrapText="1"/>
      <protection locked="0"/>
    </xf>
    <xf numFmtId="0" fontId="6" fillId="7" borderId="1" xfId="6" applyFont="1" applyFill="1" applyBorder="1" applyAlignment="1">
      <alignment horizontal="center" vertical="center" wrapText="1"/>
    </xf>
    <xf numFmtId="0" fontId="10" fillId="0" borderId="1" xfId="6" applyFont="1" applyBorder="1" applyAlignment="1" applyProtection="1">
      <alignment horizontal="center" vertical="center"/>
      <protection locked="0"/>
    </xf>
    <xf numFmtId="0" fontId="4" fillId="0" borderId="0" xfId="0" applyFont="1" applyAlignment="1" applyProtection="1">
      <alignment horizontal="right" vertical="center"/>
      <protection locked="0"/>
    </xf>
    <xf numFmtId="0" fontId="24" fillId="0" borderId="0" xfId="6" applyFont="1" applyProtection="1">
      <protection locked="0"/>
    </xf>
    <xf numFmtId="0" fontId="11" fillId="0" borderId="0" xfId="6" applyFont="1" applyProtection="1">
      <protection locked="0"/>
    </xf>
    <xf numFmtId="0" fontId="8" fillId="0" borderId="1" xfId="0" applyFont="1" applyBorder="1" applyAlignment="1" applyProtection="1">
      <alignment vertical="center"/>
      <protection locked="0"/>
    </xf>
    <xf numFmtId="0" fontId="8" fillId="0" borderId="0" xfId="0" applyFont="1" applyAlignment="1" applyProtection="1">
      <alignment vertical="center"/>
      <protection locked="0"/>
    </xf>
    <xf numFmtId="0" fontId="8" fillId="0" borderId="17" xfId="0" applyFont="1" applyBorder="1" applyAlignment="1" applyProtection="1">
      <alignment vertical="center"/>
      <protection locked="0"/>
    </xf>
    <xf numFmtId="0" fontId="8" fillId="0" borderId="1" xfId="0" applyFont="1" applyBorder="1" applyAlignment="1" applyProtection="1">
      <alignment vertical="center" shrinkToFit="1"/>
      <protection locked="0"/>
    </xf>
    <xf numFmtId="0" fontId="8" fillId="7" borderId="0" xfId="0" applyFont="1" applyFill="1" applyAlignment="1" applyProtection="1">
      <alignment vertical="center"/>
      <protection locked="0"/>
    </xf>
    <xf numFmtId="49" fontId="8" fillId="7" borderId="3" xfId="6" applyNumberFormat="1" applyFont="1" applyFill="1" applyBorder="1" applyAlignment="1" applyProtection="1">
      <alignment vertical="center" shrinkToFit="1"/>
      <protection locked="0"/>
    </xf>
    <xf numFmtId="0" fontId="18" fillId="7" borderId="0" xfId="9" applyFont="1" applyFill="1"/>
    <xf numFmtId="0" fontId="24" fillId="0" borderId="2" xfId="7" applyFont="1" applyBorder="1" applyAlignment="1" applyProtection="1">
      <alignment horizontal="center" vertical="center" wrapText="1"/>
      <protection locked="0"/>
    </xf>
    <xf numFmtId="0" fontId="8" fillId="0" borderId="39" xfId="7" applyFont="1" applyBorder="1" applyAlignment="1" applyProtection="1">
      <alignment horizontal="center" vertical="center"/>
      <protection locked="0"/>
    </xf>
    <xf numFmtId="0" fontId="24" fillId="0" borderId="40" xfId="7" applyFont="1" applyBorder="1" applyAlignment="1" applyProtection="1">
      <alignment horizontal="center" vertical="center" wrapText="1"/>
      <protection locked="0"/>
    </xf>
    <xf numFmtId="0" fontId="24" fillId="0" borderId="40" xfId="7" applyFont="1" applyBorder="1" applyAlignment="1" applyProtection="1">
      <alignment horizontal="center" vertical="center" shrinkToFit="1"/>
      <protection locked="0"/>
    </xf>
    <xf numFmtId="0" fontId="11" fillId="0" borderId="41" xfId="7" applyFont="1" applyBorder="1" applyAlignment="1" applyProtection="1">
      <alignment horizontal="center" vertical="center" wrapText="1"/>
      <protection locked="0"/>
    </xf>
    <xf numFmtId="0" fontId="24" fillId="0" borderId="40" xfId="7" applyFont="1" applyBorder="1" applyAlignment="1" applyProtection="1">
      <alignment horizontal="center" vertical="center"/>
      <protection locked="0"/>
    </xf>
    <xf numFmtId="0" fontId="10" fillId="0" borderId="17" xfId="7" applyFont="1" applyBorder="1" applyAlignment="1" applyProtection="1">
      <alignment horizontal="left" vertical="center"/>
      <protection locked="0"/>
    </xf>
    <xf numFmtId="0" fontId="21" fillId="0" borderId="0" xfId="7" applyFont="1" applyAlignment="1" applyProtection="1">
      <alignment horizontal="right" vertical="center"/>
      <protection locked="0"/>
    </xf>
    <xf numFmtId="0" fontId="8" fillId="0" borderId="0" xfId="7" applyFont="1" applyAlignment="1" applyProtection="1">
      <alignment horizontal="left"/>
      <protection locked="0"/>
    </xf>
    <xf numFmtId="0" fontId="6" fillId="7" borderId="0" xfId="7" applyFont="1" applyFill="1" applyAlignment="1">
      <alignment vertical="center"/>
    </xf>
    <xf numFmtId="0" fontId="7" fillId="0" borderId="0" xfId="0" applyFont="1" applyAlignment="1" applyProtection="1">
      <alignment vertical="center"/>
      <protection locked="0"/>
    </xf>
    <xf numFmtId="0" fontId="8" fillId="0" borderId="1" xfId="7" applyFont="1" applyBorder="1" applyAlignment="1" applyProtection="1">
      <alignment vertical="center" wrapText="1"/>
      <protection locked="0"/>
    </xf>
    <xf numFmtId="0" fontId="8" fillId="0" borderId="0" xfId="0" applyFont="1" applyAlignment="1">
      <alignment wrapText="1" shrinkToFit="1"/>
    </xf>
    <xf numFmtId="0" fontId="6" fillId="0" borderId="0" xfId="0" applyFont="1" applyAlignment="1">
      <alignment shrinkToFit="1"/>
    </xf>
    <xf numFmtId="0" fontId="8" fillId="4" borderId="1" xfId="0" applyFont="1" applyFill="1" applyBorder="1" applyAlignment="1">
      <alignment vertical="center" shrinkToFit="1"/>
    </xf>
    <xf numFmtId="0" fontId="8" fillId="4" borderId="2" xfId="0" applyFont="1" applyFill="1" applyBorder="1" applyAlignment="1">
      <alignment vertical="center"/>
    </xf>
    <xf numFmtId="0" fontId="8" fillId="7" borderId="19" xfId="7" applyFont="1" applyFill="1" applyBorder="1" applyAlignment="1">
      <alignment vertical="center"/>
    </xf>
    <xf numFmtId="0" fontId="8" fillId="7" borderId="22" xfId="7" applyFont="1" applyFill="1" applyBorder="1" applyAlignment="1">
      <alignment horizontal="center" vertical="center"/>
    </xf>
    <xf numFmtId="0" fontId="8" fillId="7" borderId="25" xfId="7" applyFont="1" applyFill="1" applyBorder="1" applyAlignment="1">
      <alignment horizontal="center" vertical="center"/>
    </xf>
    <xf numFmtId="0" fontId="8" fillId="7" borderId="27" xfId="7" applyFont="1" applyFill="1" applyBorder="1" applyAlignment="1">
      <alignment horizontal="center" vertical="center"/>
    </xf>
    <xf numFmtId="0" fontId="21" fillId="7" borderId="16" xfId="7" applyFont="1" applyFill="1" applyBorder="1" applyAlignment="1">
      <alignment vertical="center"/>
    </xf>
    <xf numFmtId="0" fontId="21" fillId="7" borderId="18" xfId="7" applyFont="1" applyFill="1" applyBorder="1" applyAlignment="1">
      <alignment vertical="center"/>
    </xf>
    <xf numFmtId="0" fontId="8" fillId="3" borderId="2" xfId="0" applyFont="1" applyFill="1" applyBorder="1" applyAlignment="1">
      <alignment horizontal="center" vertical="center" shrinkToFit="1"/>
    </xf>
    <xf numFmtId="0" fontId="8" fillId="3" borderId="7" xfId="0" applyFont="1" applyFill="1" applyBorder="1" applyAlignment="1">
      <alignment horizontal="center" vertical="center" shrinkToFit="1"/>
    </xf>
    <xf numFmtId="0" fontId="8" fillId="3" borderId="3" xfId="0" applyFont="1" applyFill="1" applyBorder="1" applyAlignment="1">
      <alignment horizontal="center" vertical="center" shrinkToFit="1"/>
    </xf>
    <xf numFmtId="0" fontId="4" fillId="6" borderId="1" xfId="0" applyFont="1" applyFill="1" applyBorder="1" applyAlignment="1">
      <alignment vertical="center"/>
    </xf>
    <xf numFmtId="0" fontId="8" fillId="0" borderId="2" xfId="7" applyFont="1" applyBorder="1" applyAlignment="1" applyProtection="1">
      <alignment horizontal="center" vertical="center" wrapText="1" shrinkToFit="1"/>
      <protection locked="0"/>
    </xf>
    <xf numFmtId="0" fontId="5" fillId="0" borderId="0" xfId="0" applyFont="1" applyAlignment="1">
      <alignment horizontal="left" vertical="center"/>
    </xf>
    <xf numFmtId="0" fontId="8" fillId="7" borderId="20" xfId="7" applyFont="1" applyFill="1" applyBorder="1" applyAlignment="1">
      <alignment horizontal="center" vertical="center"/>
    </xf>
    <xf numFmtId="0" fontId="8" fillId="7" borderId="21" xfId="7" applyFont="1" applyFill="1" applyBorder="1" applyAlignment="1">
      <alignment horizontal="center" vertical="center"/>
    </xf>
    <xf numFmtId="0" fontId="8" fillId="7" borderId="23" xfId="7" applyFont="1" applyFill="1" applyBorder="1" applyAlignment="1">
      <alignment vertical="center"/>
    </xf>
    <xf numFmtId="0" fontId="8" fillId="7" borderId="24" xfId="7" applyFont="1" applyFill="1" applyBorder="1" applyAlignment="1">
      <alignment vertical="center"/>
    </xf>
    <xf numFmtId="0" fontId="8" fillId="7" borderId="1" xfId="7" applyFont="1" applyFill="1" applyBorder="1" applyAlignment="1">
      <alignment vertical="center"/>
    </xf>
    <xf numFmtId="0" fontId="8" fillId="7" borderId="26" xfId="7" applyFont="1" applyFill="1" applyBorder="1" applyAlignment="1">
      <alignment vertical="center"/>
    </xf>
    <xf numFmtId="0" fontId="8" fillId="7" borderId="28" xfId="7" applyFont="1" applyFill="1" applyBorder="1" applyAlignment="1">
      <alignment vertical="center"/>
    </xf>
    <xf numFmtId="0" fontId="8" fillId="7" borderId="29" xfId="7" applyFont="1" applyFill="1" applyBorder="1" applyAlignment="1">
      <alignment vertical="center"/>
    </xf>
    <xf numFmtId="0" fontId="8" fillId="7" borderId="30" xfId="7" applyFont="1" applyFill="1" applyBorder="1" applyAlignment="1">
      <alignment vertical="center"/>
    </xf>
    <xf numFmtId="0" fontId="8" fillId="7" borderId="31" xfId="7" applyFont="1" applyFill="1" applyBorder="1" applyAlignment="1">
      <alignment vertical="center"/>
    </xf>
    <xf numFmtId="0" fontId="18" fillId="0" borderId="36" xfId="9" applyFont="1" applyBorder="1" applyAlignment="1">
      <alignment vertical="center" wrapText="1"/>
    </xf>
    <xf numFmtId="0" fontId="18" fillId="0" borderId="27" xfId="9" applyFont="1" applyBorder="1" applyAlignment="1">
      <alignment vertical="center"/>
    </xf>
    <xf numFmtId="0" fontId="8" fillId="0" borderId="15" xfId="0" applyFont="1" applyBorder="1" applyAlignment="1">
      <alignment shrinkToFit="1"/>
    </xf>
    <xf numFmtId="0" fontId="10" fillId="0" borderId="15" xfId="0" applyFont="1" applyBorder="1" applyAlignment="1">
      <alignment horizontal="center" vertical="center" shrinkToFit="1"/>
    </xf>
    <xf numFmtId="49" fontId="24" fillId="0" borderId="40" xfId="7" applyNumberFormat="1" applyFont="1" applyBorder="1" applyAlignment="1" applyProtection="1">
      <alignment horizontal="center" vertical="center" shrinkToFit="1"/>
      <protection locked="0"/>
    </xf>
    <xf numFmtId="0" fontId="6" fillId="7" borderId="0" xfId="7" applyFont="1" applyFill="1" applyAlignment="1">
      <alignment horizontal="right" vertical="center"/>
    </xf>
    <xf numFmtId="0" fontId="4" fillId="6" borderId="1" xfId="0" applyFont="1" applyFill="1" applyBorder="1" applyAlignment="1" applyProtection="1">
      <alignment vertical="center" shrinkToFit="1"/>
      <protection locked="0"/>
    </xf>
    <xf numFmtId="0" fontId="10" fillId="0" borderId="11" xfId="7" applyFont="1" applyBorder="1" applyAlignment="1" applyProtection="1">
      <alignment vertical="top" wrapText="1"/>
      <protection locked="0"/>
    </xf>
    <xf numFmtId="0" fontId="10" fillId="0" borderId="3" xfId="7" applyFont="1" applyBorder="1" applyAlignment="1" applyProtection="1">
      <alignment vertical="top" wrapText="1"/>
      <protection locked="0"/>
    </xf>
    <xf numFmtId="0" fontId="21" fillId="0" borderId="2" xfId="7" applyFont="1" applyBorder="1" applyAlignment="1" applyProtection="1">
      <alignment horizontal="center" vertical="center"/>
      <protection locked="0"/>
    </xf>
    <xf numFmtId="0" fontId="21" fillId="0" borderId="11" xfId="7" applyFont="1" applyBorder="1" applyAlignment="1" applyProtection="1">
      <alignment horizontal="center" vertical="center"/>
      <protection locked="0"/>
    </xf>
    <xf numFmtId="0" fontId="21" fillId="0" borderId="3" xfId="7" applyFont="1" applyBorder="1" applyAlignment="1" applyProtection="1">
      <alignment horizontal="center" vertical="center"/>
      <protection locked="0"/>
    </xf>
    <xf numFmtId="49" fontId="21" fillId="0" borderId="2" xfId="7" applyNumberFormat="1" applyFont="1" applyBorder="1" applyAlignment="1" applyProtection="1">
      <alignment horizontal="center" vertical="center"/>
      <protection locked="0"/>
    </xf>
    <xf numFmtId="49" fontId="21" fillId="0" borderId="11" xfId="7" applyNumberFormat="1" applyFont="1" applyBorder="1" applyAlignment="1" applyProtection="1">
      <alignment horizontal="center" vertical="center"/>
      <protection locked="0"/>
    </xf>
    <xf numFmtId="49" fontId="21" fillId="0" borderId="3" xfId="7" applyNumberFormat="1" applyFont="1" applyBorder="1" applyAlignment="1" applyProtection="1">
      <alignment horizontal="center" vertical="center"/>
      <protection locked="0"/>
    </xf>
    <xf numFmtId="0" fontId="26" fillId="0" borderId="17" xfId="0" applyFont="1" applyBorder="1" applyAlignment="1">
      <alignment horizontal="left" vertical="top" wrapText="1"/>
    </xf>
    <xf numFmtId="0" fontId="8" fillId="12" borderId="1" xfId="6"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11" xfId="0" applyFont="1" applyFill="1" applyBorder="1" applyAlignment="1" applyProtection="1">
      <alignment horizontal="center" vertical="center" wrapText="1"/>
      <protection locked="0"/>
    </xf>
    <xf numFmtId="0" fontId="8" fillId="7" borderId="3" xfId="0" applyFont="1" applyFill="1" applyBorder="1" applyAlignment="1" applyProtection="1">
      <alignment horizontal="center" vertical="center" wrapText="1"/>
      <protection locked="0"/>
    </xf>
    <xf numFmtId="0" fontId="8" fillId="6" borderId="1" xfId="6" applyFont="1" applyFill="1" applyBorder="1" applyAlignment="1" applyProtection="1">
      <alignment horizontal="center" vertical="center" wrapText="1"/>
      <protection locked="0"/>
    </xf>
    <xf numFmtId="0" fontId="5" fillId="0" borderId="17" xfId="8" applyFont="1" applyBorder="1" applyAlignment="1">
      <alignment horizontal="right" vertical="center"/>
    </xf>
    <xf numFmtId="0" fontId="8" fillId="0" borderId="2" xfId="8" applyFont="1" applyBorder="1">
      <alignment vertical="center"/>
    </xf>
    <xf numFmtId="0" fontId="8" fillId="0" borderId="11" xfId="8" applyFont="1" applyBorder="1">
      <alignment vertical="center"/>
    </xf>
    <xf numFmtId="0" fontId="8" fillId="0" borderId="3" xfId="8" applyFont="1" applyBorder="1">
      <alignment vertical="center"/>
    </xf>
    <xf numFmtId="0" fontId="8" fillId="0" borderId="14" xfId="8" applyFont="1" applyBorder="1">
      <alignment vertical="center"/>
    </xf>
    <xf numFmtId="0" fontId="8" fillId="0" borderId="17" xfId="8" applyFont="1" applyBorder="1">
      <alignment vertical="center"/>
    </xf>
    <xf numFmtId="0" fontId="8" fillId="0" borderId="4" xfId="8" applyFont="1" applyBorder="1">
      <alignment vertical="center"/>
    </xf>
    <xf numFmtId="0" fontId="8" fillId="0" borderId="33" xfId="8" applyFont="1" applyBorder="1">
      <alignment vertical="center"/>
    </xf>
    <xf numFmtId="0" fontId="8" fillId="0" borderId="6" xfId="8" applyFont="1" applyBorder="1">
      <alignment vertical="center"/>
    </xf>
    <xf numFmtId="0" fontId="8" fillId="0" borderId="34" xfId="8" applyFont="1" applyBorder="1">
      <alignment vertical="center"/>
    </xf>
    <xf numFmtId="0" fontId="4" fillId="0" borderId="0" xfId="8" applyFont="1" applyAlignment="1">
      <alignment horizontal="center" vertical="center"/>
    </xf>
    <xf numFmtId="0" fontId="20" fillId="0" borderId="2" xfId="8" applyFont="1" applyBorder="1" applyAlignment="1">
      <alignment horizontal="distributed" vertical="center"/>
    </xf>
    <xf numFmtId="0" fontId="20" fillId="0" borderId="3" xfId="8" applyFont="1" applyBorder="1" applyAlignment="1">
      <alignment horizontal="distributed" vertical="center"/>
    </xf>
    <xf numFmtId="0" fontId="8" fillId="0" borderId="2" xfId="8" applyFont="1" applyBorder="1" applyAlignment="1">
      <alignment horizontal="center" vertical="center"/>
    </xf>
    <xf numFmtId="0" fontId="8" fillId="0" borderId="11" xfId="8" applyFont="1" applyBorder="1" applyAlignment="1">
      <alignment horizontal="center" vertical="center"/>
    </xf>
    <xf numFmtId="0" fontId="8" fillId="0" borderId="3" xfId="8" applyFont="1" applyBorder="1" applyAlignment="1">
      <alignment horizontal="center" vertical="center"/>
    </xf>
    <xf numFmtId="0" fontId="18" fillId="0" borderId="28" xfId="9" applyFont="1" applyBorder="1" applyAlignment="1">
      <alignment horizontal="center"/>
    </xf>
    <xf numFmtId="0" fontId="18" fillId="0" borderId="29" xfId="9" applyFont="1" applyBorder="1" applyAlignment="1">
      <alignment horizontal="center"/>
    </xf>
    <xf numFmtId="0" fontId="18" fillId="0" borderId="6" xfId="9" applyFont="1" applyBorder="1" applyAlignment="1">
      <alignment horizontal="left"/>
    </xf>
    <xf numFmtId="0" fontId="18" fillId="0" borderId="14" xfId="9" applyFont="1" applyBorder="1" applyAlignment="1">
      <alignment horizontal="left" vertical="top"/>
    </xf>
    <xf numFmtId="0" fontId="18" fillId="0" borderId="17" xfId="9" applyFont="1" applyBorder="1" applyAlignment="1">
      <alignment horizontal="left" vertical="top"/>
    </xf>
    <xf numFmtId="0" fontId="18" fillId="0" borderId="4" xfId="9" applyFont="1" applyBorder="1" applyAlignment="1">
      <alignment horizontal="left" vertical="top"/>
    </xf>
    <xf numFmtId="0" fontId="18" fillId="0" borderId="15" xfId="9" applyFont="1" applyBorder="1" applyAlignment="1">
      <alignment horizontal="left" vertical="top"/>
    </xf>
    <xf numFmtId="0" fontId="18" fillId="0" borderId="0" xfId="9" applyFont="1" applyAlignment="1">
      <alignment horizontal="left" vertical="top"/>
    </xf>
    <xf numFmtId="0" fontId="18" fillId="0" borderId="38" xfId="9" applyFont="1" applyBorder="1" applyAlignment="1">
      <alignment horizontal="left" vertical="top"/>
    </xf>
    <xf numFmtId="0" fontId="18" fillId="0" borderId="33" xfId="9" applyFont="1" applyBorder="1" applyAlignment="1">
      <alignment horizontal="left" vertical="top"/>
    </xf>
    <xf numFmtId="0" fontId="18" fillId="0" borderId="6" xfId="9" applyFont="1" applyBorder="1" applyAlignment="1">
      <alignment horizontal="left" vertical="top"/>
    </xf>
    <xf numFmtId="0" fontId="18" fillId="0" borderId="34" xfId="9" applyFont="1" applyBorder="1" applyAlignment="1">
      <alignment horizontal="left" vertical="top"/>
    </xf>
    <xf numFmtId="0" fontId="18" fillId="0" borderId="23" xfId="9" applyFont="1" applyBorder="1" applyAlignment="1">
      <alignment horizontal="center" vertical="center"/>
    </xf>
    <xf numFmtId="0" fontId="18" fillId="0" borderId="24" xfId="9" applyFont="1" applyBorder="1" applyAlignment="1">
      <alignment horizontal="center" vertical="center"/>
    </xf>
    <xf numFmtId="0" fontId="18" fillId="0" borderId="1" xfId="9" applyFont="1" applyBorder="1" applyAlignment="1">
      <alignment horizontal="center" vertical="center"/>
    </xf>
    <xf numFmtId="0" fontId="18" fillId="0" borderId="26" xfId="9" applyFont="1" applyBorder="1" applyAlignment="1">
      <alignment horizontal="center" vertical="center"/>
    </xf>
    <xf numFmtId="0" fontId="18" fillId="0" borderId="2" xfId="9" applyFont="1" applyBorder="1" applyAlignment="1">
      <alignment horizontal="center" vertical="center"/>
    </xf>
    <xf numFmtId="0" fontId="18" fillId="0" borderId="11" xfId="9" applyFont="1" applyBorder="1" applyAlignment="1">
      <alignment horizontal="center" vertical="center"/>
    </xf>
    <xf numFmtId="0" fontId="18" fillId="0" borderId="37" xfId="9" applyFont="1" applyBorder="1" applyAlignment="1">
      <alignment horizontal="center" vertical="center"/>
    </xf>
    <xf numFmtId="0" fontId="10" fillId="0" borderId="1" xfId="7" applyFont="1" applyBorder="1" applyAlignment="1" applyProtection="1">
      <alignment horizontal="center" vertical="center" shrinkToFit="1"/>
      <protection locked="0"/>
    </xf>
    <xf numFmtId="0" fontId="10" fillId="0" borderId="2" xfId="7" applyFont="1" applyBorder="1" applyAlignment="1" applyProtection="1">
      <alignment horizontal="center" vertical="center" shrinkToFit="1"/>
      <protection locked="0"/>
    </xf>
    <xf numFmtId="0" fontId="15" fillId="0" borderId="3" xfId="7" applyFont="1" applyBorder="1" applyAlignment="1" applyProtection="1">
      <alignment horizontal="center" vertical="center" wrapText="1" shrinkToFit="1"/>
      <protection locked="0"/>
    </xf>
    <xf numFmtId="0" fontId="15" fillId="0" borderId="3" xfId="7" applyFont="1" applyBorder="1" applyAlignment="1" applyProtection="1">
      <alignment horizontal="center" vertical="center" shrinkToFit="1"/>
      <protection locked="0"/>
    </xf>
    <xf numFmtId="0" fontId="10" fillId="0" borderId="1" xfId="7" applyFont="1" applyBorder="1" applyAlignment="1" applyProtection="1">
      <alignment horizontal="center" vertical="center" wrapText="1" shrinkToFit="1"/>
      <protection locked="0"/>
    </xf>
    <xf numFmtId="0" fontId="15" fillId="0" borderId="16" xfId="7" applyFont="1" applyBorder="1" applyAlignment="1" applyProtection="1">
      <alignment horizontal="center" vertical="center" wrapText="1" shrinkToFit="1"/>
      <protection locked="0"/>
    </xf>
    <xf numFmtId="0" fontId="15" fillId="0" borderId="35" xfId="7" applyFont="1" applyBorder="1" applyAlignment="1" applyProtection="1">
      <alignment horizontal="center" vertical="center" wrapText="1" shrinkToFit="1"/>
      <protection locked="0"/>
    </xf>
    <xf numFmtId="0" fontId="15" fillId="0" borderId="5" xfId="7" applyFont="1" applyBorder="1" applyAlignment="1" applyProtection="1">
      <alignment horizontal="center" vertical="center" wrapText="1" shrinkToFit="1"/>
      <protection locked="0"/>
    </xf>
    <xf numFmtId="0" fontId="10" fillId="11" borderId="1" xfId="7" applyFont="1" applyFill="1" applyBorder="1" applyAlignment="1" applyProtection="1">
      <alignment horizontal="center" vertical="center" wrapText="1" shrinkToFit="1"/>
      <protection locked="0"/>
    </xf>
    <xf numFmtId="0" fontId="10" fillId="11" borderId="1" xfId="7" applyFont="1" applyFill="1" applyBorder="1" applyAlignment="1" applyProtection="1">
      <alignment horizontal="center" vertical="center" shrinkToFit="1"/>
      <protection locked="0"/>
    </xf>
    <xf numFmtId="0" fontId="10" fillId="10" borderId="2" xfId="7" applyFont="1" applyFill="1" applyBorder="1" applyAlignment="1" applyProtection="1">
      <alignment horizontal="center" vertical="center" shrinkToFit="1"/>
      <protection locked="0"/>
    </xf>
    <xf numFmtId="0" fontId="10" fillId="10" borderId="3" xfId="7" applyFont="1" applyFill="1" applyBorder="1" applyAlignment="1" applyProtection="1">
      <alignment horizontal="center" vertical="center" shrinkToFit="1"/>
      <protection locked="0"/>
    </xf>
    <xf numFmtId="0" fontId="10" fillId="0" borderId="11" xfId="7" applyFont="1" applyBorder="1" applyAlignment="1" applyProtection="1">
      <alignment horizontal="center" vertical="center" shrinkToFit="1"/>
      <protection locked="0"/>
    </xf>
    <xf numFmtId="0" fontId="10" fillId="0" borderId="3" xfId="7" applyFont="1" applyBorder="1" applyAlignment="1" applyProtection="1">
      <alignment horizontal="center" vertical="center" shrinkToFit="1"/>
      <protection locked="0"/>
    </xf>
    <xf numFmtId="0" fontId="10" fillId="5" borderId="1" xfId="7" applyFont="1" applyFill="1" applyBorder="1" applyAlignment="1" applyProtection="1">
      <alignment horizontal="center" vertical="center" wrapText="1" shrinkToFit="1"/>
      <protection locked="0"/>
    </xf>
    <xf numFmtId="0" fontId="10" fillId="5" borderId="1" xfId="7" applyFont="1" applyFill="1" applyBorder="1" applyAlignment="1" applyProtection="1">
      <alignment horizontal="center" vertical="center" shrinkToFit="1"/>
      <protection locked="0"/>
    </xf>
    <xf numFmtId="0" fontId="10" fillId="10" borderId="1" xfId="7" applyFont="1" applyFill="1" applyBorder="1" applyAlignment="1" applyProtection="1">
      <alignment horizontal="center" vertical="center" wrapText="1" shrinkToFit="1"/>
      <protection locked="0"/>
    </xf>
    <xf numFmtId="0" fontId="10" fillId="10" borderId="1" xfId="7" applyFont="1" applyFill="1" applyBorder="1" applyAlignment="1" applyProtection="1">
      <alignment horizontal="center" vertical="center" shrinkToFit="1"/>
      <protection locked="0"/>
    </xf>
    <xf numFmtId="0" fontId="10" fillId="0" borderId="1" xfId="7" applyFont="1" applyBorder="1" applyAlignment="1" applyProtection="1">
      <alignment horizontal="center" vertical="center" wrapText="1"/>
      <protection locked="0"/>
    </xf>
    <xf numFmtId="0" fontId="10" fillId="0" borderId="15" xfId="7" applyFont="1" applyBorder="1" applyAlignment="1" applyProtection="1">
      <alignment horizontal="center" vertical="center" wrapText="1"/>
      <protection locked="0"/>
    </xf>
    <xf numFmtId="0" fontId="10" fillId="5" borderId="2" xfId="7" applyFont="1" applyFill="1" applyBorder="1" applyAlignment="1" applyProtection="1">
      <alignment horizontal="center" vertical="center" shrinkToFit="1"/>
      <protection locked="0"/>
    </xf>
    <xf numFmtId="0" fontId="10" fillId="5" borderId="3" xfId="7" applyFont="1" applyFill="1" applyBorder="1" applyAlignment="1" applyProtection="1">
      <alignment horizontal="center" vertical="center" shrinkToFit="1"/>
      <protection locked="0"/>
    </xf>
    <xf numFmtId="0" fontId="10" fillId="0" borderId="16" xfId="7" applyFont="1" applyBorder="1" applyAlignment="1" applyProtection="1">
      <alignment horizontal="center" vertical="center" wrapText="1" shrinkToFit="1"/>
      <protection locked="0"/>
    </xf>
    <xf numFmtId="0" fontId="10" fillId="0" borderId="5" xfId="7" applyFont="1" applyBorder="1" applyAlignment="1" applyProtection="1">
      <alignment horizontal="center" vertical="center" shrinkToFit="1"/>
      <protection locked="0"/>
    </xf>
  </cellXfs>
  <cellStyles count="10">
    <cellStyle name="標準" xfId="0" builtinId="0"/>
    <cellStyle name="標準 2" xfId="1" xr:uid="{00000000-0005-0000-0000-000001000000}"/>
    <cellStyle name="標準 2 2" xfId="2" xr:uid="{00000000-0005-0000-0000-000002000000}"/>
    <cellStyle name="標準 2 2 2" xfId="3" xr:uid="{00000000-0005-0000-0000-000003000000}"/>
    <cellStyle name="標準 3" xfId="4" xr:uid="{00000000-0005-0000-0000-000004000000}"/>
    <cellStyle name="標準 3 2" xfId="9" xr:uid="{3B57D6F5-C391-44D9-94ED-077794569FF1}"/>
    <cellStyle name="標準 4" xfId="8" xr:uid="{4CA68C7C-9B86-410C-BCA2-8F0BF29A2E2D}"/>
    <cellStyle name="標準_2010os-senshuken" xfId="5" xr:uid="{00000000-0005-0000-0000-000005000000}"/>
    <cellStyle name="標準_2010os-senshuken 2" xfId="6" xr:uid="{00000000-0005-0000-0000-000006000000}"/>
    <cellStyle name="標準_2010os-senshuken 2 2" xfId="7" xr:uid="{F94D2E1B-C62A-4AF6-9077-AA49D3B6F302}"/>
  </cellStyles>
  <dxfs count="3">
    <dxf>
      <fill>
        <patternFill>
          <bgColor theme="0" tint="-4.9989318521683403E-2"/>
        </patternFill>
      </fill>
    </dxf>
    <dxf>
      <fill>
        <patternFill>
          <bgColor theme="0" tint="-4.9989318521683403E-2"/>
        </patternFill>
      </fill>
    </dxf>
    <dxf>
      <fill>
        <patternFill>
          <bgColor theme="0" tint="-4.9989318521683403E-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36</xdr:col>
      <xdr:colOff>7620</xdr:colOff>
      <xdr:row>16</xdr:row>
      <xdr:rowOff>381000</xdr:rowOff>
    </xdr:from>
    <xdr:to>
      <xdr:col>36</xdr:col>
      <xdr:colOff>1333500</xdr:colOff>
      <xdr:row>17</xdr:row>
      <xdr:rowOff>0</xdr:rowOff>
    </xdr:to>
    <xdr:sp macro="" textlink="">
      <xdr:nvSpPr>
        <xdr:cNvPr id="25" name="テキスト ボックス 24">
          <a:extLst>
            <a:ext uri="{FF2B5EF4-FFF2-40B4-BE49-F238E27FC236}">
              <a16:creationId xmlns:a16="http://schemas.microsoft.com/office/drawing/2014/main" id="{91443B70-A51C-9923-3B90-301859F6A9CE}"/>
            </a:ext>
          </a:extLst>
        </xdr:cNvPr>
        <xdr:cNvSpPr txBox="1"/>
      </xdr:nvSpPr>
      <xdr:spPr>
        <a:xfrm>
          <a:off x="14942820" y="3756660"/>
          <a:ext cx="132588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BIZ UDゴシック" panose="020B0400000000000000" pitchFamily="49" charset="-128"/>
              <a:ea typeface="BIZ UDゴシック" panose="020B0400000000000000" pitchFamily="49" charset="-128"/>
            </a:rPr>
            <a:t>クラス名</a:t>
          </a:r>
          <a:r>
            <a:rPr kumimoji="1" lang="en-US" altLang="ja-JP" sz="900">
              <a:latin typeface="BIZ UDゴシック" panose="020B0400000000000000" pitchFamily="49" charset="-128"/>
              <a:ea typeface="BIZ UDゴシック" panose="020B0400000000000000" pitchFamily="49" charset="-128"/>
            </a:rPr>
            <a:t>_</a:t>
          </a:r>
          <a:r>
            <a:rPr kumimoji="1" lang="ja-JP" altLang="en-US" sz="900">
              <a:latin typeface="BIZ UDゴシック" panose="020B0400000000000000" pitchFamily="49" charset="-128"/>
              <a:ea typeface="BIZ UDゴシック" panose="020B0400000000000000" pitchFamily="49" charset="-128"/>
            </a:rPr>
            <a:t>種目名</a:t>
          </a:r>
        </a:p>
      </xdr:txBody>
    </xdr:sp>
    <xdr:clientData/>
  </xdr:twoCellAnchor>
  <xdr:twoCellAnchor>
    <xdr:from>
      <xdr:col>45</xdr:col>
      <xdr:colOff>7620</xdr:colOff>
      <xdr:row>16</xdr:row>
      <xdr:rowOff>396240</xdr:rowOff>
    </xdr:from>
    <xdr:to>
      <xdr:col>45</xdr:col>
      <xdr:colOff>1333500</xdr:colOff>
      <xdr:row>17</xdr:row>
      <xdr:rowOff>15240</xdr:rowOff>
    </xdr:to>
    <xdr:sp macro="" textlink="">
      <xdr:nvSpPr>
        <xdr:cNvPr id="27" name="テキスト ボックス 26">
          <a:extLst>
            <a:ext uri="{FF2B5EF4-FFF2-40B4-BE49-F238E27FC236}">
              <a16:creationId xmlns:a16="http://schemas.microsoft.com/office/drawing/2014/main" id="{DE396621-01A0-12BF-097E-3F9D9B75303D}"/>
            </a:ext>
          </a:extLst>
        </xdr:cNvPr>
        <xdr:cNvSpPr txBox="1"/>
      </xdr:nvSpPr>
      <xdr:spPr>
        <a:xfrm>
          <a:off x="17670780" y="3771900"/>
          <a:ext cx="132588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BIZ UDゴシック" panose="020B0400000000000000" pitchFamily="49" charset="-128"/>
              <a:ea typeface="BIZ UDゴシック" panose="020B0400000000000000" pitchFamily="49" charset="-128"/>
            </a:rPr>
            <a:t>クラス名</a:t>
          </a:r>
          <a:r>
            <a:rPr kumimoji="1" lang="en-US" altLang="ja-JP" sz="900">
              <a:latin typeface="BIZ UDゴシック" panose="020B0400000000000000" pitchFamily="49" charset="-128"/>
              <a:ea typeface="BIZ UDゴシック" panose="020B0400000000000000" pitchFamily="49" charset="-128"/>
            </a:rPr>
            <a:t>_</a:t>
          </a:r>
          <a:r>
            <a:rPr kumimoji="1" lang="ja-JP" altLang="en-US" sz="900">
              <a:latin typeface="BIZ UDゴシック" panose="020B0400000000000000" pitchFamily="49" charset="-128"/>
              <a:ea typeface="BIZ UDゴシック" panose="020B0400000000000000" pitchFamily="49" charset="-128"/>
            </a:rPr>
            <a:t>種目名</a:t>
          </a:r>
        </a:p>
      </xdr:txBody>
    </xdr:sp>
    <xdr:clientData/>
  </xdr:twoCellAnchor>
  <xdr:twoCellAnchor>
    <xdr:from>
      <xdr:col>16</xdr:col>
      <xdr:colOff>40005</xdr:colOff>
      <xdr:row>3</xdr:row>
      <xdr:rowOff>354330</xdr:rowOff>
    </xdr:from>
    <xdr:to>
      <xdr:col>18</xdr:col>
      <xdr:colOff>47625</xdr:colOff>
      <xdr:row>3</xdr:row>
      <xdr:rowOff>571500</xdr:rowOff>
    </xdr:to>
    <xdr:sp macro="" textlink="">
      <xdr:nvSpPr>
        <xdr:cNvPr id="4" name="テキスト ボックス 3">
          <a:extLst>
            <a:ext uri="{FF2B5EF4-FFF2-40B4-BE49-F238E27FC236}">
              <a16:creationId xmlns:a16="http://schemas.microsoft.com/office/drawing/2014/main" id="{5AE6F263-12EE-418D-BD49-D999C5580F59}"/>
            </a:ext>
          </a:extLst>
        </xdr:cNvPr>
        <xdr:cNvSpPr txBox="1"/>
      </xdr:nvSpPr>
      <xdr:spPr>
        <a:xfrm>
          <a:off x="9435465" y="1009650"/>
          <a:ext cx="236220" cy="2171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latin typeface="BIZ UDゴシック" panose="020B0400000000000000" pitchFamily="49" charset="-128"/>
              <a:ea typeface="BIZ UDゴシック" panose="020B0400000000000000" pitchFamily="49" charset="-128"/>
            </a:rPr>
            <a:t>ｍ</a:t>
          </a:r>
        </a:p>
      </xdr:txBody>
    </xdr:sp>
    <xdr:clientData/>
  </xdr:twoCellAnchor>
  <xdr:twoCellAnchor>
    <xdr:from>
      <xdr:col>26</xdr:col>
      <xdr:colOff>40005</xdr:colOff>
      <xdr:row>3</xdr:row>
      <xdr:rowOff>354330</xdr:rowOff>
    </xdr:from>
    <xdr:to>
      <xdr:col>28</xdr:col>
      <xdr:colOff>57150</xdr:colOff>
      <xdr:row>3</xdr:row>
      <xdr:rowOff>571500</xdr:rowOff>
    </xdr:to>
    <xdr:sp macro="" textlink="">
      <xdr:nvSpPr>
        <xdr:cNvPr id="5" name="テキスト ボックス 4">
          <a:extLst>
            <a:ext uri="{FF2B5EF4-FFF2-40B4-BE49-F238E27FC236}">
              <a16:creationId xmlns:a16="http://schemas.microsoft.com/office/drawing/2014/main" id="{CBA5EF25-850A-4D50-ABF1-4FB8880BBB8B}"/>
            </a:ext>
          </a:extLst>
        </xdr:cNvPr>
        <xdr:cNvSpPr txBox="1"/>
      </xdr:nvSpPr>
      <xdr:spPr>
        <a:xfrm>
          <a:off x="12414885" y="1009650"/>
          <a:ext cx="245745" cy="2171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latin typeface="BIZ UDゴシック" panose="020B0400000000000000" pitchFamily="49" charset="-128"/>
              <a:ea typeface="BIZ UDゴシック" panose="020B0400000000000000" pitchFamily="49" charset="-128"/>
            </a:rPr>
            <a:t>ｍ</a:t>
          </a:r>
        </a:p>
      </xdr:txBody>
    </xdr:sp>
    <xdr:clientData/>
  </xdr:twoCellAnchor>
  <xdr:twoCellAnchor>
    <xdr:from>
      <xdr:col>13</xdr:col>
      <xdr:colOff>0</xdr:colOff>
      <xdr:row>3</xdr:row>
      <xdr:rowOff>396240</xdr:rowOff>
    </xdr:from>
    <xdr:to>
      <xdr:col>13</xdr:col>
      <xdr:colOff>1325880</xdr:colOff>
      <xdr:row>4</xdr:row>
      <xdr:rowOff>15240</xdr:rowOff>
    </xdr:to>
    <xdr:sp macro="" textlink="">
      <xdr:nvSpPr>
        <xdr:cNvPr id="14" name="テキスト ボックス 13">
          <a:extLst>
            <a:ext uri="{FF2B5EF4-FFF2-40B4-BE49-F238E27FC236}">
              <a16:creationId xmlns:a16="http://schemas.microsoft.com/office/drawing/2014/main" id="{44A7206A-E0EB-4917-8070-66936CF6E60C}"/>
            </a:ext>
          </a:extLst>
        </xdr:cNvPr>
        <xdr:cNvSpPr txBox="1"/>
      </xdr:nvSpPr>
      <xdr:spPr>
        <a:xfrm>
          <a:off x="8252460" y="3771900"/>
          <a:ext cx="132588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BIZ UDゴシック" panose="020B0400000000000000" pitchFamily="49" charset="-128"/>
              <a:ea typeface="BIZ UDゴシック" panose="020B0400000000000000" pitchFamily="49" charset="-128"/>
            </a:rPr>
            <a:t>クラス名</a:t>
          </a:r>
          <a:r>
            <a:rPr kumimoji="1" lang="en-US" altLang="ja-JP" sz="900">
              <a:latin typeface="BIZ UDゴシック" panose="020B0400000000000000" pitchFamily="49" charset="-128"/>
              <a:ea typeface="BIZ UDゴシック" panose="020B0400000000000000" pitchFamily="49" charset="-128"/>
            </a:rPr>
            <a:t>_</a:t>
          </a:r>
          <a:r>
            <a:rPr kumimoji="1" lang="ja-JP" altLang="en-US" sz="900">
              <a:latin typeface="BIZ UDゴシック" panose="020B0400000000000000" pitchFamily="49" charset="-128"/>
              <a:ea typeface="BIZ UDゴシック" panose="020B0400000000000000" pitchFamily="49" charset="-128"/>
            </a:rPr>
            <a:t>種目名</a:t>
          </a:r>
        </a:p>
      </xdr:txBody>
    </xdr:sp>
    <xdr:clientData/>
  </xdr:twoCellAnchor>
  <xdr:twoCellAnchor>
    <xdr:from>
      <xdr:col>23</xdr:col>
      <xdr:colOff>7620</xdr:colOff>
      <xdr:row>3</xdr:row>
      <xdr:rowOff>396240</xdr:rowOff>
    </xdr:from>
    <xdr:to>
      <xdr:col>23</xdr:col>
      <xdr:colOff>1333500</xdr:colOff>
      <xdr:row>4</xdr:row>
      <xdr:rowOff>15240</xdr:rowOff>
    </xdr:to>
    <xdr:sp macro="" textlink="">
      <xdr:nvSpPr>
        <xdr:cNvPr id="16" name="テキスト ボックス 15">
          <a:extLst>
            <a:ext uri="{FF2B5EF4-FFF2-40B4-BE49-F238E27FC236}">
              <a16:creationId xmlns:a16="http://schemas.microsoft.com/office/drawing/2014/main" id="{ACD3F30E-62E0-4064-B668-D88BA33A61F4}"/>
            </a:ext>
          </a:extLst>
        </xdr:cNvPr>
        <xdr:cNvSpPr txBox="1"/>
      </xdr:nvSpPr>
      <xdr:spPr>
        <a:xfrm>
          <a:off x="10988040" y="3771900"/>
          <a:ext cx="132588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BIZ UDゴシック" panose="020B0400000000000000" pitchFamily="49" charset="-128"/>
              <a:ea typeface="BIZ UDゴシック" panose="020B0400000000000000" pitchFamily="49" charset="-128"/>
            </a:rPr>
            <a:t>クラス名</a:t>
          </a:r>
          <a:r>
            <a:rPr kumimoji="1" lang="en-US" altLang="ja-JP" sz="900">
              <a:latin typeface="BIZ UDゴシック" panose="020B0400000000000000" pitchFamily="49" charset="-128"/>
              <a:ea typeface="BIZ UDゴシック" panose="020B0400000000000000" pitchFamily="49" charset="-128"/>
            </a:rPr>
            <a:t>_</a:t>
          </a:r>
          <a:r>
            <a:rPr kumimoji="1" lang="ja-JP" altLang="en-US" sz="900">
              <a:latin typeface="BIZ UDゴシック" panose="020B0400000000000000" pitchFamily="49" charset="-128"/>
              <a:ea typeface="BIZ UDゴシック" panose="020B0400000000000000" pitchFamily="49" charset="-128"/>
            </a:rPr>
            <a:t>種目名</a:t>
          </a:r>
        </a:p>
      </xdr:txBody>
    </xdr:sp>
    <xdr:clientData/>
  </xdr:twoCellAnchor>
  <xdr:twoCellAnchor>
    <xdr:from>
      <xdr:col>24</xdr:col>
      <xdr:colOff>0</xdr:colOff>
      <xdr:row>3</xdr:row>
      <xdr:rowOff>457200</xdr:rowOff>
    </xdr:from>
    <xdr:to>
      <xdr:col>32</xdr:col>
      <xdr:colOff>99060</xdr:colOff>
      <xdr:row>4</xdr:row>
      <xdr:rowOff>60960</xdr:rowOff>
    </xdr:to>
    <xdr:sp macro="" textlink="">
      <xdr:nvSpPr>
        <xdr:cNvPr id="10" name="テキスト ボックス 9">
          <a:extLst>
            <a:ext uri="{FF2B5EF4-FFF2-40B4-BE49-F238E27FC236}">
              <a16:creationId xmlns:a16="http://schemas.microsoft.com/office/drawing/2014/main" id="{AC5715EC-63E0-46AB-BC4E-4AFF403A2141}"/>
            </a:ext>
          </a:extLst>
        </xdr:cNvPr>
        <xdr:cNvSpPr txBox="1"/>
      </xdr:nvSpPr>
      <xdr:spPr>
        <a:xfrm>
          <a:off x="12146280" y="1112520"/>
          <a:ext cx="784860" cy="213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latin typeface="BIZ UDゴシック" panose="020B0400000000000000" pitchFamily="49" charset="-128"/>
              <a:ea typeface="BIZ UDゴシック" panose="020B0400000000000000" pitchFamily="49" charset="-128"/>
            </a:rPr>
            <a:t> 分 　秒　 点</a:t>
          </a:r>
        </a:p>
      </xdr:txBody>
    </xdr:sp>
    <xdr:clientData/>
  </xdr:twoCellAnchor>
  <xdr:twoCellAnchor>
    <xdr:from>
      <xdr:col>14</xdr:col>
      <xdr:colOff>0</xdr:colOff>
      <xdr:row>3</xdr:row>
      <xdr:rowOff>457200</xdr:rowOff>
    </xdr:from>
    <xdr:to>
      <xdr:col>22</xdr:col>
      <xdr:colOff>99060</xdr:colOff>
      <xdr:row>4</xdr:row>
      <xdr:rowOff>60960</xdr:rowOff>
    </xdr:to>
    <xdr:sp macro="" textlink="">
      <xdr:nvSpPr>
        <xdr:cNvPr id="11" name="テキスト ボックス 10">
          <a:extLst>
            <a:ext uri="{FF2B5EF4-FFF2-40B4-BE49-F238E27FC236}">
              <a16:creationId xmlns:a16="http://schemas.microsoft.com/office/drawing/2014/main" id="{E74EBD83-7854-4052-807F-AABDBD4DE223}"/>
            </a:ext>
          </a:extLst>
        </xdr:cNvPr>
        <xdr:cNvSpPr txBox="1"/>
      </xdr:nvSpPr>
      <xdr:spPr>
        <a:xfrm>
          <a:off x="9166860" y="1112520"/>
          <a:ext cx="784860" cy="213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latin typeface="BIZ UDゴシック" panose="020B0400000000000000" pitchFamily="49" charset="-128"/>
              <a:ea typeface="BIZ UDゴシック" panose="020B0400000000000000" pitchFamily="49" charset="-128"/>
            </a:rPr>
            <a:t> 分 　秒　 点</a:t>
          </a:r>
        </a:p>
      </xdr:txBody>
    </xdr:sp>
    <xdr:clientData/>
  </xdr:twoCellAnchor>
  <xdr:twoCellAnchor>
    <xdr:from>
      <xdr:col>36</xdr:col>
      <xdr:colOff>7620</xdr:colOff>
      <xdr:row>36</xdr:row>
      <xdr:rowOff>381000</xdr:rowOff>
    </xdr:from>
    <xdr:to>
      <xdr:col>36</xdr:col>
      <xdr:colOff>1333500</xdr:colOff>
      <xdr:row>37</xdr:row>
      <xdr:rowOff>0</xdr:rowOff>
    </xdr:to>
    <xdr:sp macro="" textlink="">
      <xdr:nvSpPr>
        <xdr:cNvPr id="2" name="テキスト ボックス 1">
          <a:extLst>
            <a:ext uri="{FF2B5EF4-FFF2-40B4-BE49-F238E27FC236}">
              <a16:creationId xmlns:a16="http://schemas.microsoft.com/office/drawing/2014/main" id="{11C5911A-D4BB-41C0-B14C-38EED76BFA9C}"/>
            </a:ext>
          </a:extLst>
        </xdr:cNvPr>
        <xdr:cNvSpPr txBox="1"/>
      </xdr:nvSpPr>
      <xdr:spPr>
        <a:xfrm>
          <a:off x="17739360" y="5120640"/>
          <a:ext cx="0"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BIZ UDゴシック" panose="020B0400000000000000" pitchFamily="49" charset="-128"/>
              <a:ea typeface="BIZ UDゴシック" panose="020B0400000000000000" pitchFamily="49" charset="-128"/>
            </a:rPr>
            <a:t>クラス名</a:t>
          </a:r>
          <a:r>
            <a:rPr kumimoji="1" lang="en-US" altLang="ja-JP" sz="900">
              <a:latin typeface="BIZ UDゴシック" panose="020B0400000000000000" pitchFamily="49" charset="-128"/>
              <a:ea typeface="BIZ UDゴシック" panose="020B0400000000000000" pitchFamily="49" charset="-128"/>
            </a:rPr>
            <a:t>_</a:t>
          </a:r>
          <a:r>
            <a:rPr kumimoji="1" lang="ja-JP" altLang="en-US" sz="900">
              <a:latin typeface="BIZ UDゴシック" panose="020B0400000000000000" pitchFamily="49" charset="-128"/>
              <a:ea typeface="BIZ UDゴシック" panose="020B0400000000000000" pitchFamily="49" charset="-128"/>
            </a:rPr>
            <a:t>種目名</a:t>
          </a:r>
        </a:p>
      </xdr:txBody>
    </xdr:sp>
    <xdr:clientData/>
  </xdr:twoCellAnchor>
  <xdr:twoCellAnchor>
    <xdr:from>
      <xdr:col>45</xdr:col>
      <xdr:colOff>7620</xdr:colOff>
      <xdr:row>36</xdr:row>
      <xdr:rowOff>396240</xdr:rowOff>
    </xdr:from>
    <xdr:to>
      <xdr:col>45</xdr:col>
      <xdr:colOff>1333500</xdr:colOff>
      <xdr:row>37</xdr:row>
      <xdr:rowOff>15240</xdr:rowOff>
    </xdr:to>
    <xdr:sp macro="" textlink="">
      <xdr:nvSpPr>
        <xdr:cNvPr id="3" name="テキスト ボックス 2">
          <a:extLst>
            <a:ext uri="{FF2B5EF4-FFF2-40B4-BE49-F238E27FC236}">
              <a16:creationId xmlns:a16="http://schemas.microsoft.com/office/drawing/2014/main" id="{8D25A9E3-CA57-4AAA-A60D-4275C1BB07E3}"/>
            </a:ext>
          </a:extLst>
        </xdr:cNvPr>
        <xdr:cNvSpPr txBox="1"/>
      </xdr:nvSpPr>
      <xdr:spPr>
        <a:xfrm>
          <a:off x="17739360" y="5120640"/>
          <a:ext cx="0" cy="152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BIZ UDゴシック" panose="020B0400000000000000" pitchFamily="49" charset="-128"/>
              <a:ea typeface="BIZ UDゴシック" panose="020B0400000000000000" pitchFamily="49" charset="-128"/>
            </a:rPr>
            <a:t>クラス名</a:t>
          </a:r>
          <a:r>
            <a:rPr kumimoji="1" lang="en-US" altLang="ja-JP" sz="900">
              <a:latin typeface="BIZ UDゴシック" panose="020B0400000000000000" pitchFamily="49" charset="-128"/>
              <a:ea typeface="BIZ UDゴシック" panose="020B0400000000000000" pitchFamily="49" charset="-128"/>
            </a:rPr>
            <a:t>_</a:t>
          </a:r>
          <a:r>
            <a:rPr kumimoji="1" lang="ja-JP" altLang="en-US" sz="900">
              <a:latin typeface="BIZ UDゴシック" panose="020B0400000000000000" pitchFamily="49" charset="-128"/>
              <a:ea typeface="BIZ UDゴシック" panose="020B0400000000000000" pitchFamily="49" charset="-128"/>
            </a:rPr>
            <a:t>種目名</a:t>
          </a:r>
        </a:p>
      </xdr:txBody>
    </xdr:sp>
    <xdr:clientData/>
  </xdr:twoCellAnchor>
  <xdr:twoCellAnchor>
    <xdr:from>
      <xdr:col>16</xdr:col>
      <xdr:colOff>40005</xdr:colOff>
      <xdr:row>23</xdr:row>
      <xdr:rowOff>354330</xdr:rowOff>
    </xdr:from>
    <xdr:to>
      <xdr:col>18</xdr:col>
      <xdr:colOff>47625</xdr:colOff>
      <xdr:row>23</xdr:row>
      <xdr:rowOff>571500</xdr:rowOff>
    </xdr:to>
    <xdr:sp macro="" textlink="">
      <xdr:nvSpPr>
        <xdr:cNvPr id="6" name="テキスト ボックス 5">
          <a:extLst>
            <a:ext uri="{FF2B5EF4-FFF2-40B4-BE49-F238E27FC236}">
              <a16:creationId xmlns:a16="http://schemas.microsoft.com/office/drawing/2014/main" id="{6B3B626A-5457-4404-A47C-8E098C7B8DE4}"/>
            </a:ext>
          </a:extLst>
        </xdr:cNvPr>
        <xdr:cNvSpPr txBox="1"/>
      </xdr:nvSpPr>
      <xdr:spPr>
        <a:xfrm>
          <a:off x="8894445" y="1085850"/>
          <a:ext cx="236220" cy="2171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latin typeface="BIZ UDゴシック" panose="020B0400000000000000" pitchFamily="49" charset="-128"/>
              <a:ea typeface="BIZ UDゴシック" panose="020B0400000000000000" pitchFamily="49" charset="-128"/>
            </a:rPr>
            <a:t>ｍ</a:t>
          </a:r>
        </a:p>
      </xdr:txBody>
    </xdr:sp>
    <xdr:clientData/>
  </xdr:twoCellAnchor>
  <xdr:twoCellAnchor>
    <xdr:from>
      <xdr:col>26</xdr:col>
      <xdr:colOff>40005</xdr:colOff>
      <xdr:row>23</xdr:row>
      <xdr:rowOff>354330</xdr:rowOff>
    </xdr:from>
    <xdr:to>
      <xdr:col>28</xdr:col>
      <xdr:colOff>57150</xdr:colOff>
      <xdr:row>23</xdr:row>
      <xdr:rowOff>571500</xdr:rowOff>
    </xdr:to>
    <xdr:sp macro="" textlink="">
      <xdr:nvSpPr>
        <xdr:cNvPr id="7" name="テキスト ボックス 6">
          <a:extLst>
            <a:ext uri="{FF2B5EF4-FFF2-40B4-BE49-F238E27FC236}">
              <a16:creationId xmlns:a16="http://schemas.microsoft.com/office/drawing/2014/main" id="{5BCD50F5-816B-43AE-A236-CE87E4D08981}"/>
            </a:ext>
          </a:extLst>
        </xdr:cNvPr>
        <xdr:cNvSpPr txBox="1"/>
      </xdr:nvSpPr>
      <xdr:spPr>
        <a:xfrm>
          <a:off x="14403705" y="1085850"/>
          <a:ext cx="245745" cy="2171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latin typeface="BIZ UDゴシック" panose="020B0400000000000000" pitchFamily="49" charset="-128"/>
              <a:ea typeface="BIZ UDゴシック" panose="020B0400000000000000" pitchFamily="49" charset="-128"/>
            </a:rPr>
            <a:t>ｍ</a:t>
          </a:r>
        </a:p>
      </xdr:txBody>
    </xdr:sp>
    <xdr:clientData/>
  </xdr:twoCellAnchor>
  <xdr:twoCellAnchor>
    <xdr:from>
      <xdr:col>13</xdr:col>
      <xdr:colOff>0</xdr:colOff>
      <xdr:row>23</xdr:row>
      <xdr:rowOff>396240</xdr:rowOff>
    </xdr:from>
    <xdr:to>
      <xdr:col>13</xdr:col>
      <xdr:colOff>1325880</xdr:colOff>
      <xdr:row>24</xdr:row>
      <xdr:rowOff>15240</xdr:rowOff>
    </xdr:to>
    <xdr:sp macro="" textlink="">
      <xdr:nvSpPr>
        <xdr:cNvPr id="8" name="テキスト ボックス 7">
          <a:extLst>
            <a:ext uri="{FF2B5EF4-FFF2-40B4-BE49-F238E27FC236}">
              <a16:creationId xmlns:a16="http://schemas.microsoft.com/office/drawing/2014/main" id="{D6BABA2C-8C44-4DEF-AE06-10009C9FEAAC}"/>
            </a:ext>
          </a:extLst>
        </xdr:cNvPr>
        <xdr:cNvSpPr txBox="1"/>
      </xdr:nvSpPr>
      <xdr:spPr>
        <a:xfrm>
          <a:off x="6720840" y="1127760"/>
          <a:ext cx="132588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BIZ UDゴシック" panose="020B0400000000000000" pitchFamily="49" charset="-128"/>
              <a:ea typeface="BIZ UDゴシック" panose="020B0400000000000000" pitchFamily="49" charset="-128"/>
            </a:rPr>
            <a:t>クラス名</a:t>
          </a:r>
          <a:r>
            <a:rPr kumimoji="1" lang="en-US" altLang="ja-JP" sz="900">
              <a:latin typeface="BIZ UDゴシック" panose="020B0400000000000000" pitchFamily="49" charset="-128"/>
              <a:ea typeface="BIZ UDゴシック" panose="020B0400000000000000" pitchFamily="49" charset="-128"/>
            </a:rPr>
            <a:t>_</a:t>
          </a:r>
          <a:r>
            <a:rPr kumimoji="1" lang="ja-JP" altLang="en-US" sz="900">
              <a:latin typeface="BIZ UDゴシック" panose="020B0400000000000000" pitchFamily="49" charset="-128"/>
              <a:ea typeface="BIZ UDゴシック" panose="020B0400000000000000" pitchFamily="49" charset="-128"/>
            </a:rPr>
            <a:t>種目名</a:t>
          </a:r>
        </a:p>
      </xdr:txBody>
    </xdr:sp>
    <xdr:clientData/>
  </xdr:twoCellAnchor>
  <xdr:twoCellAnchor>
    <xdr:from>
      <xdr:col>23</xdr:col>
      <xdr:colOff>7620</xdr:colOff>
      <xdr:row>23</xdr:row>
      <xdr:rowOff>396240</xdr:rowOff>
    </xdr:from>
    <xdr:to>
      <xdr:col>23</xdr:col>
      <xdr:colOff>1333500</xdr:colOff>
      <xdr:row>24</xdr:row>
      <xdr:rowOff>15240</xdr:rowOff>
    </xdr:to>
    <xdr:sp macro="" textlink="">
      <xdr:nvSpPr>
        <xdr:cNvPr id="9" name="テキスト ボックス 8">
          <a:extLst>
            <a:ext uri="{FF2B5EF4-FFF2-40B4-BE49-F238E27FC236}">
              <a16:creationId xmlns:a16="http://schemas.microsoft.com/office/drawing/2014/main" id="{A230A63B-A6EC-463A-9EAB-ED4F7A4A7295}"/>
            </a:ext>
          </a:extLst>
        </xdr:cNvPr>
        <xdr:cNvSpPr txBox="1"/>
      </xdr:nvSpPr>
      <xdr:spPr>
        <a:xfrm>
          <a:off x="12237720" y="1127760"/>
          <a:ext cx="132588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BIZ UDゴシック" panose="020B0400000000000000" pitchFamily="49" charset="-128"/>
              <a:ea typeface="BIZ UDゴシック" panose="020B0400000000000000" pitchFamily="49" charset="-128"/>
            </a:rPr>
            <a:t>クラス名</a:t>
          </a:r>
          <a:r>
            <a:rPr kumimoji="1" lang="en-US" altLang="ja-JP" sz="900">
              <a:latin typeface="BIZ UDゴシック" panose="020B0400000000000000" pitchFamily="49" charset="-128"/>
              <a:ea typeface="BIZ UDゴシック" panose="020B0400000000000000" pitchFamily="49" charset="-128"/>
            </a:rPr>
            <a:t>_</a:t>
          </a:r>
          <a:r>
            <a:rPr kumimoji="1" lang="ja-JP" altLang="en-US" sz="900">
              <a:latin typeface="BIZ UDゴシック" panose="020B0400000000000000" pitchFamily="49" charset="-128"/>
              <a:ea typeface="BIZ UDゴシック" panose="020B0400000000000000" pitchFamily="49" charset="-128"/>
            </a:rPr>
            <a:t>種目名</a:t>
          </a:r>
        </a:p>
      </xdr:txBody>
    </xdr:sp>
    <xdr:clientData/>
  </xdr:twoCellAnchor>
  <xdr:twoCellAnchor>
    <xdr:from>
      <xdr:col>24</xdr:col>
      <xdr:colOff>0</xdr:colOff>
      <xdr:row>23</xdr:row>
      <xdr:rowOff>457200</xdr:rowOff>
    </xdr:from>
    <xdr:to>
      <xdr:col>31</xdr:col>
      <xdr:colOff>99060</xdr:colOff>
      <xdr:row>24</xdr:row>
      <xdr:rowOff>60960</xdr:rowOff>
    </xdr:to>
    <xdr:sp macro="" textlink="">
      <xdr:nvSpPr>
        <xdr:cNvPr id="12" name="テキスト ボックス 11">
          <a:extLst>
            <a:ext uri="{FF2B5EF4-FFF2-40B4-BE49-F238E27FC236}">
              <a16:creationId xmlns:a16="http://schemas.microsoft.com/office/drawing/2014/main" id="{41E95DFF-0D6F-4426-8BA4-574B52FF6BDF}"/>
            </a:ext>
          </a:extLst>
        </xdr:cNvPr>
        <xdr:cNvSpPr txBox="1"/>
      </xdr:nvSpPr>
      <xdr:spPr>
        <a:xfrm>
          <a:off x="14135100" y="1188720"/>
          <a:ext cx="784860" cy="213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latin typeface="BIZ UDゴシック" panose="020B0400000000000000" pitchFamily="49" charset="-128"/>
              <a:ea typeface="BIZ UDゴシック" panose="020B0400000000000000" pitchFamily="49" charset="-128"/>
            </a:rPr>
            <a:t> 分 　秒　 点</a:t>
          </a:r>
        </a:p>
      </xdr:txBody>
    </xdr:sp>
    <xdr:clientData/>
  </xdr:twoCellAnchor>
  <xdr:twoCellAnchor>
    <xdr:from>
      <xdr:col>14</xdr:col>
      <xdr:colOff>0</xdr:colOff>
      <xdr:row>23</xdr:row>
      <xdr:rowOff>457200</xdr:rowOff>
    </xdr:from>
    <xdr:to>
      <xdr:col>21</xdr:col>
      <xdr:colOff>99060</xdr:colOff>
      <xdr:row>24</xdr:row>
      <xdr:rowOff>60960</xdr:rowOff>
    </xdr:to>
    <xdr:sp macro="" textlink="">
      <xdr:nvSpPr>
        <xdr:cNvPr id="13" name="テキスト ボックス 12">
          <a:extLst>
            <a:ext uri="{FF2B5EF4-FFF2-40B4-BE49-F238E27FC236}">
              <a16:creationId xmlns:a16="http://schemas.microsoft.com/office/drawing/2014/main" id="{FE1D54FE-A901-4197-A200-1EC6A960CD9C}"/>
            </a:ext>
          </a:extLst>
        </xdr:cNvPr>
        <xdr:cNvSpPr txBox="1"/>
      </xdr:nvSpPr>
      <xdr:spPr>
        <a:xfrm>
          <a:off x="8625840" y="1188720"/>
          <a:ext cx="784860" cy="213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latin typeface="BIZ UDゴシック" panose="020B0400000000000000" pitchFamily="49" charset="-128"/>
              <a:ea typeface="BIZ UDゴシック" panose="020B0400000000000000" pitchFamily="49" charset="-128"/>
            </a:rPr>
            <a:t> 分 　秒　 点</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251460</xdr:colOff>
      <xdr:row>0</xdr:row>
      <xdr:rowOff>38100</xdr:rowOff>
    </xdr:from>
    <xdr:to>
      <xdr:col>9</xdr:col>
      <xdr:colOff>545107</xdr:colOff>
      <xdr:row>1</xdr:row>
      <xdr:rowOff>28575</xdr:rowOff>
    </xdr:to>
    <xdr:sp macro="" textlink="">
      <xdr:nvSpPr>
        <xdr:cNvPr id="2" name="Text Box 1">
          <a:extLst>
            <a:ext uri="{FF2B5EF4-FFF2-40B4-BE49-F238E27FC236}">
              <a16:creationId xmlns:a16="http://schemas.microsoft.com/office/drawing/2014/main" id="{8ADD50EF-8C79-4229-87CB-2824FBBA585A}"/>
            </a:ext>
          </a:extLst>
        </xdr:cNvPr>
        <xdr:cNvSpPr txBox="1">
          <a:spLocks noChangeArrowheads="1"/>
        </xdr:cNvSpPr>
      </xdr:nvSpPr>
      <xdr:spPr bwMode="auto">
        <a:xfrm>
          <a:off x="5440680" y="38100"/>
          <a:ext cx="628927" cy="310515"/>
        </a:xfrm>
        <a:prstGeom prst="rect">
          <a:avLst/>
        </a:prstGeom>
        <a:solidFill>
          <a:srgbClr val="FFFFFF"/>
        </a:solidFill>
        <a:ln w="9525">
          <a:solidFill>
            <a:srgbClr val="000000"/>
          </a:solidFill>
          <a:miter lim="800000"/>
          <a:headEnd/>
          <a:tailEnd/>
        </a:ln>
      </xdr:spPr>
      <xdr:txBody>
        <a:bodyPr vertOverflow="clip" wrap="square" lIns="36576" tIns="22860" rIns="0" bIns="0" anchor="t" upright="1"/>
        <a:lstStyle/>
        <a:p>
          <a:pPr algn="l" rtl="0">
            <a:defRPr sz="1000"/>
          </a:pPr>
          <a:r>
            <a:rPr lang="ja-JP" altLang="en-US" sz="1400" b="1" i="0" u="none" strike="noStrike" baseline="0">
              <a:solidFill>
                <a:srgbClr val="000000"/>
              </a:solidFill>
              <a:latin typeface="ＭＳ Ｐゴシック"/>
              <a:ea typeface="ＭＳ Ｐゴシック"/>
            </a:rPr>
            <a:t>別紙</a:t>
          </a:r>
          <a:endParaRPr lang="ja-JP" altLang="en-US" sz="1100" b="0" i="0" u="none" strike="noStrike" baseline="0">
            <a:solidFill>
              <a:srgbClr val="000000"/>
            </a:solidFill>
            <a:latin typeface="ＭＳ Ｐゴシック"/>
            <a:ea typeface="ＭＳ Ｐゴシック"/>
          </a:endParaRPr>
        </a:p>
        <a:p>
          <a:pPr algn="l" rtl="0">
            <a:defRPr sz="1000"/>
          </a:pP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2596E-4C6E-4BF0-A69E-0C9924DA4B47}">
  <sheetPr codeName="Sheet2">
    <tabColor rgb="FF92D050"/>
  </sheetPr>
  <dimension ref="A1:BK47"/>
  <sheetViews>
    <sheetView tabSelected="1" zoomScaleNormal="100" workbookViewId="0">
      <selection activeCell="B4" sqref="B4:D4"/>
    </sheetView>
  </sheetViews>
  <sheetFormatPr defaultColWidth="8.88671875" defaultRowHeight="12.6" x14ac:dyDescent="0.15"/>
  <cols>
    <col min="1" max="4" width="23.33203125" style="118" customWidth="1"/>
    <col min="5" max="5" width="0.44140625" style="118" customWidth="1"/>
    <col min="6" max="6" width="1" style="118" customWidth="1"/>
    <col min="7" max="7" width="6.6640625" style="118" customWidth="1"/>
    <col min="8" max="23" width="6.88671875" style="118" customWidth="1"/>
    <col min="24" max="24" width="6.88671875" style="116" customWidth="1"/>
    <col min="25" max="25" width="5.77734375" style="176" customWidth="1"/>
    <col min="26" max="26" width="5.77734375" style="112" customWidth="1"/>
    <col min="27" max="28" width="5.77734375" style="79" customWidth="1"/>
    <col min="29" max="33" width="5.77734375" style="123" customWidth="1"/>
    <col min="34" max="42" width="5.77734375" style="112" customWidth="1"/>
    <col min="43" max="44" width="5.77734375" style="116" customWidth="1"/>
    <col min="45" max="49" width="1.77734375" style="116" customWidth="1"/>
    <col min="50" max="64" width="5.77734375" style="116" customWidth="1"/>
    <col min="65" max="69" width="2" style="116" customWidth="1"/>
    <col min="70" max="84" width="5.77734375" style="116" customWidth="1"/>
    <col min="85" max="89" width="2.44140625" style="116" customWidth="1"/>
    <col min="90" max="104" width="5.77734375" style="116" customWidth="1"/>
    <col min="105" max="109" width="2.5546875" style="116" customWidth="1"/>
    <col min="110" max="114" width="5.77734375" style="116" customWidth="1"/>
    <col min="115" max="16384" width="8.88671875" style="116"/>
  </cols>
  <sheetData>
    <row r="1" spans="1:63" ht="20.399999999999999" customHeight="1" x14ac:dyDescent="0.15">
      <c r="A1" s="366" t="str">
        <f>H1&amp;"　"&amp;H3</f>
        <v>第28回 北海道ジュニア陸上競技選手権大会　</v>
      </c>
      <c r="B1" s="280"/>
      <c r="C1" s="280"/>
      <c r="D1" s="364" t="str">
        <f>IF(D7="","",_xlfn.XLOOKUP(D7,H8:S8,H9:S9))</f>
        <v/>
      </c>
      <c r="E1" s="349" t="s">
        <v>249</v>
      </c>
      <c r="F1" s="76"/>
      <c r="G1" s="76"/>
      <c r="H1" s="109" t="s">
        <v>74</v>
      </c>
      <c r="I1" s="110"/>
      <c r="J1" s="110"/>
      <c r="K1" s="84"/>
      <c r="L1" s="84"/>
      <c r="M1" s="84"/>
      <c r="N1" s="84"/>
      <c r="O1" s="110"/>
      <c r="P1" s="84"/>
      <c r="Q1" s="84"/>
      <c r="R1" s="84"/>
      <c r="S1" s="84"/>
      <c r="T1" s="84"/>
      <c r="U1" s="84"/>
      <c r="V1" s="84"/>
      <c r="W1" s="84"/>
      <c r="X1" s="234"/>
      <c r="Y1" s="111"/>
      <c r="AA1" s="113"/>
      <c r="AB1" s="113"/>
      <c r="AC1" s="114"/>
      <c r="AD1" s="114"/>
      <c r="AE1" s="114"/>
      <c r="AF1" s="114"/>
      <c r="AG1" s="114"/>
      <c r="AH1" s="115"/>
      <c r="AI1" s="114"/>
      <c r="AJ1" s="114"/>
      <c r="AK1" s="114"/>
      <c r="AL1" s="114"/>
      <c r="AM1" s="114"/>
      <c r="AN1" s="114"/>
      <c r="AS1" s="117"/>
      <c r="AX1" s="78"/>
      <c r="AY1" s="78"/>
      <c r="AZ1" s="78"/>
      <c r="BA1" s="78"/>
      <c r="BB1" s="78"/>
      <c r="BC1" s="78"/>
      <c r="BD1" s="78"/>
      <c r="BE1" s="78"/>
      <c r="BF1" s="78"/>
      <c r="BG1" s="78"/>
      <c r="BH1" s="78"/>
      <c r="BI1" s="78"/>
      <c r="BJ1" s="78"/>
    </row>
    <row r="2" spans="1:63" ht="20.399999999999999" customHeight="1" x14ac:dyDescent="0.15">
      <c r="A2" s="366" t="str">
        <f>H2</f>
        <v>参加申込書・希望審判申込書(訂正版)</v>
      </c>
      <c r="C2" s="281"/>
      <c r="D2" s="383"/>
      <c r="E2" s="349" t="s">
        <v>241</v>
      </c>
      <c r="F2" s="76"/>
      <c r="G2" s="76"/>
      <c r="H2" s="119" t="s">
        <v>279</v>
      </c>
      <c r="I2" s="110"/>
      <c r="J2" s="110"/>
      <c r="K2" s="84"/>
      <c r="L2" s="242" t="s">
        <v>280</v>
      </c>
      <c r="M2" s="84"/>
      <c r="N2" s="84"/>
      <c r="O2" s="84"/>
      <c r="P2" s="84"/>
      <c r="Q2" s="84"/>
      <c r="R2" s="84"/>
      <c r="S2" s="84"/>
      <c r="T2" s="84"/>
      <c r="U2" s="84"/>
      <c r="V2" s="84"/>
      <c r="W2" s="84"/>
      <c r="X2" s="234"/>
      <c r="Y2" s="111"/>
      <c r="AA2" s="113"/>
      <c r="AB2" s="113"/>
      <c r="AC2" s="114"/>
      <c r="AD2" s="114"/>
      <c r="AE2" s="114"/>
      <c r="AF2" s="114"/>
      <c r="AG2" s="114"/>
      <c r="AH2" s="115"/>
      <c r="AI2" s="114"/>
      <c r="AJ2" s="114"/>
      <c r="AK2" s="114"/>
      <c r="AL2" s="114"/>
      <c r="AM2" s="114"/>
      <c r="AN2" s="114"/>
      <c r="AS2" s="117"/>
      <c r="AX2" s="78"/>
      <c r="AY2" s="78"/>
      <c r="AZ2" s="78"/>
      <c r="BA2" s="78"/>
      <c r="BB2" s="78"/>
      <c r="BC2" s="78"/>
      <c r="BD2" s="78"/>
      <c r="BE2" s="78"/>
      <c r="BF2" s="78"/>
      <c r="BG2" s="78"/>
      <c r="BH2" s="78"/>
      <c r="BI2" s="78"/>
      <c r="BJ2" s="78"/>
    </row>
    <row r="3" spans="1:63" ht="27" customHeight="1" x14ac:dyDescent="0.15">
      <c r="D3" s="282" t="s">
        <v>150</v>
      </c>
      <c r="F3" s="120"/>
      <c r="G3" s="120"/>
      <c r="H3" s="119"/>
      <c r="I3" s="110"/>
      <c r="J3" s="110"/>
      <c r="K3" s="110"/>
      <c r="L3" s="119"/>
      <c r="M3" s="110"/>
      <c r="N3" s="121"/>
      <c r="O3" s="110"/>
      <c r="P3" s="110"/>
      <c r="Q3" s="110"/>
      <c r="R3" s="110"/>
      <c r="S3" s="110"/>
      <c r="T3" s="110"/>
      <c r="U3" s="110"/>
      <c r="V3" s="110"/>
      <c r="W3" s="110"/>
      <c r="X3" s="175"/>
      <c r="Y3" s="122"/>
      <c r="AL3" s="124"/>
      <c r="AM3" s="115"/>
      <c r="AN3" s="115"/>
      <c r="AS3" s="125"/>
      <c r="AT3" s="125"/>
      <c r="AU3" s="125"/>
      <c r="AV3" s="125"/>
      <c r="AW3" s="125"/>
      <c r="AX3" s="126"/>
      <c r="AY3" s="126"/>
      <c r="BJ3" s="127"/>
    </row>
    <row r="4" spans="1:63" ht="27" customHeight="1" x14ac:dyDescent="0.15">
      <c r="A4" s="350" t="s">
        <v>244</v>
      </c>
      <c r="B4" s="386"/>
      <c r="C4" s="387"/>
      <c r="D4" s="388"/>
      <c r="F4" s="120"/>
      <c r="G4" s="120"/>
      <c r="H4" s="119"/>
      <c r="I4" s="110"/>
      <c r="J4" s="110"/>
      <c r="K4" s="110"/>
      <c r="L4" s="119"/>
      <c r="M4" s="110"/>
      <c r="N4" s="121"/>
      <c r="O4" s="110"/>
      <c r="P4" s="110"/>
      <c r="Q4" s="110"/>
      <c r="R4" s="110"/>
      <c r="S4" s="110"/>
      <c r="T4" s="110"/>
      <c r="U4" s="110"/>
      <c r="V4" s="110"/>
      <c r="W4" s="110"/>
      <c r="X4" s="175"/>
      <c r="Y4" s="122"/>
      <c r="AL4" s="124"/>
      <c r="AM4" s="115"/>
      <c r="AN4" s="115"/>
      <c r="AS4" s="125"/>
      <c r="AT4" s="125"/>
      <c r="AU4" s="125"/>
      <c r="AV4" s="125"/>
      <c r="AW4" s="125"/>
      <c r="AX4" s="126"/>
      <c r="AY4" s="126"/>
      <c r="BJ4" s="127"/>
    </row>
    <row r="5" spans="1:63" s="128" customFormat="1" ht="27.6" customHeight="1" x14ac:dyDescent="0.2">
      <c r="A5" s="350" t="s">
        <v>242</v>
      </c>
      <c r="B5" s="284"/>
      <c r="C5" s="350" t="s">
        <v>243</v>
      </c>
      <c r="D5" s="285"/>
      <c r="F5" s="129"/>
      <c r="G5" s="129"/>
      <c r="H5" s="109"/>
      <c r="I5" s="130"/>
      <c r="J5" s="109"/>
      <c r="K5" s="131"/>
      <c r="L5" s="131"/>
      <c r="M5" s="109"/>
      <c r="N5" s="109"/>
      <c r="O5" s="109"/>
      <c r="P5" s="132"/>
      <c r="Q5" s="133"/>
      <c r="R5" s="109"/>
      <c r="S5" s="109"/>
      <c r="T5" s="109"/>
      <c r="U5" s="109"/>
      <c r="V5" s="109"/>
      <c r="W5" s="109"/>
      <c r="X5" s="235"/>
      <c r="Y5" s="136"/>
      <c r="Z5" s="137"/>
      <c r="AA5" s="138"/>
      <c r="AB5" s="138"/>
      <c r="AC5" s="139"/>
      <c r="AD5" s="139"/>
      <c r="AE5" s="139"/>
      <c r="AF5" s="140"/>
      <c r="AG5" s="140"/>
      <c r="AH5" s="141"/>
      <c r="AI5" s="141"/>
      <c r="AJ5" s="141"/>
      <c r="AK5" s="141"/>
      <c r="AL5" s="141"/>
      <c r="AM5" s="141"/>
      <c r="AN5" s="141"/>
      <c r="AO5" s="137"/>
      <c r="AP5" s="137"/>
      <c r="AQ5" s="142"/>
      <c r="AR5" s="142"/>
      <c r="AS5" s="142"/>
      <c r="AT5" s="142"/>
      <c r="AU5" s="142"/>
      <c r="AV5" s="142"/>
      <c r="AW5" s="142"/>
      <c r="AX5" s="142"/>
      <c r="AY5" s="142"/>
      <c r="AZ5" s="142"/>
      <c r="BA5" s="142"/>
      <c r="BB5" s="142"/>
      <c r="BC5" s="142"/>
      <c r="BD5" s="142"/>
      <c r="BE5" s="142"/>
      <c r="BF5" s="142"/>
      <c r="BG5" s="142"/>
      <c r="BH5" s="142"/>
      <c r="BI5" s="142"/>
    </row>
    <row r="6" spans="1:63" s="128" customFormat="1" ht="24" customHeight="1" x14ac:dyDescent="0.2">
      <c r="B6" s="384" t="s">
        <v>248</v>
      </c>
      <c r="C6" s="384"/>
      <c r="D6" s="385"/>
      <c r="E6" s="134"/>
      <c r="F6" s="143"/>
      <c r="G6" s="143"/>
      <c r="H6" s="348" t="s">
        <v>240</v>
      </c>
      <c r="I6" s="109"/>
      <c r="J6" s="109"/>
      <c r="K6" s="144"/>
      <c r="L6" s="109"/>
      <c r="M6" s="109"/>
      <c r="N6" s="109"/>
      <c r="O6" s="109"/>
      <c r="P6" s="132"/>
      <c r="Q6" s="133"/>
      <c r="R6" s="109"/>
      <c r="S6" s="109"/>
      <c r="T6" s="109"/>
      <c r="U6" s="109"/>
      <c r="V6" s="109"/>
      <c r="W6" s="109"/>
      <c r="X6" s="235"/>
      <c r="Y6" s="136"/>
      <c r="Z6" s="137"/>
      <c r="AA6" s="138"/>
      <c r="AB6" s="138"/>
      <c r="AC6" s="139"/>
      <c r="AD6" s="139"/>
      <c r="AE6" s="139"/>
      <c r="AF6" s="140"/>
      <c r="AG6" s="140"/>
      <c r="AH6" s="141"/>
      <c r="AI6" s="141"/>
      <c r="AJ6" s="141"/>
      <c r="AK6" s="141"/>
      <c r="AL6" s="141"/>
      <c r="AM6" s="141"/>
      <c r="AN6" s="141"/>
      <c r="AO6" s="137"/>
      <c r="AP6" s="137"/>
      <c r="AQ6" s="142"/>
      <c r="AR6" s="142"/>
      <c r="AS6" s="142"/>
      <c r="AT6" s="142"/>
      <c r="AU6" s="142"/>
      <c r="AV6" s="142"/>
      <c r="AW6" s="142"/>
      <c r="AX6" s="142"/>
      <c r="AY6" s="142"/>
      <c r="AZ6" s="142"/>
      <c r="BA6" s="142"/>
      <c r="BB6" s="142"/>
      <c r="BC6" s="142"/>
      <c r="BD6" s="142"/>
      <c r="BE6" s="142"/>
      <c r="BF6" s="142"/>
      <c r="BG6" s="142"/>
      <c r="BH6" s="142"/>
      <c r="BI6" s="142"/>
    </row>
    <row r="7" spans="1:63" s="128" customFormat="1" ht="27.6" customHeight="1" x14ac:dyDescent="0.2">
      <c r="A7" s="283" t="s">
        <v>75</v>
      </c>
      <c r="B7" s="284"/>
      <c r="C7" s="283" t="s">
        <v>62</v>
      </c>
      <c r="D7" s="286"/>
      <c r="F7" s="129"/>
      <c r="G7" s="129"/>
      <c r="H7" s="133" t="s">
        <v>16</v>
      </c>
      <c r="I7" s="38" t="s">
        <v>2</v>
      </c>
      <c r="J7" s="38" t="s">
        <v>3</v>
      </c>
      <c r="K7" s="38" t="s">
        <v>16</v>
      </c>
      <c r="L7" s="145"/>
      <c r="M7" s="145"/>
      <c r="N7" s="145"/>
      <c r="O7" s="145"/>
      <c r="P7" s="145"/>
      <c r="Q7" s="133"/>
      <c r="R7" s="145"/>
      <c r="S7" s="145"/>
      <c r="T7" s="109"/>
      <c r="U7" s="109"/>
      <c r="V7" s="109"/>
      <c r="W7" s="109"/>
      <c r="X7" s="235"/>
      <c r="Y7" s="136"/>
      <c r="Z7" s="137"/>
      <c r="AA7" s="138"/>
      <c r="AB7" s="138"/>
      <c r="AC7" s="139"/>
      <c r="AD7" s="139"/>
      <c r="AE7" s="139"/>
      <c r="AF7" s="140"/>
      <c r="AG7" s="140"/>
      <c r="AH7" s="141"/>
      <c r="AI7" s="141"/>
      <c r="AJ7" s="141"/>
      <c r="AK7" s="141"/>
      <c r="AL7" s="141"/>
      <c r="AM7" s="141"/>
      <c r="AN7" s="141"/>
      <c r="AO7" s="137"/>
      <c r="AP7" s="137"/>
      <c r="AQ7" s="142"/>
      <c r="AR7" s="142"/>
      <c r="AS7" s="142"/>
      <c r="AT7" s="142"/>
      <c r="AU7" s="142"/>
      <c r="AV7" s="142"/>
      <c r="AW7" s="142"/>
      <c r="AX7" s="142"/>
      <c r="AY7" s="142"/>
      <c r="AZ7" s="142"/>
      <c r="BA7" s="142"/>
      <c r="BB7" s="142"/>
      <c r="BC7" s="142"/>
      <c r="BD7" s="142"/>
      <c r="BE7" s="142"/>
      <c r="BF7" s="142"/>
      <c r="BG7" s="142"/>
      <c r="BH7" s="142"/>
      <c r="BI7" s="142"/>
    </row>
    <row r="8" spans="1:63" s="128" customFormat="1" ht="30" customHeight="1" x14ac:dyDescent="0.2">
      <c r="B8" s="303" t="s">
        <v>163</v>
      </c>
      <c r="C8" s="287"/>
      <c r="D8" s="303" t="s">
        <v>162</v>
      </c>
      <c r="F8" s="143"/>
      <c r="G8" s="143"/>
      <c r="H8" s="133" t="s">
        <v>44</v>
      </c>
      <c r="I8" s="133" t="s">
        <v>39</v>
      </c>
      <c r="J8" s="133" t="s">
        <v>43</v>
      </c>
      <c r="K8" s="133" t="s">
        <v>42</v>
      </c>
      <c r="L8" s="133" t="s">
        <v>40</v>
      </c>
      <c r="M8" s="133" t="s">
        <v>41</v>
      </c>
      <c r="N8" s="133" t="s">
        <v>49</v>
      </c>
      <c r="O8" s="133" t="s">
        <v>45</v>
      </c>
      <c r="P8" s="133" t="s">
        <v>48</v>
      </c>
      <c r="Q8" s="133" t="s">
        <v>47</v>
      </c>
      <c r="R8" s="133" t="s">
        <v>46</v>
      </c>
      <c r="S8" s="133" t="s">
        <v>50</v>
      </c>
      <c r="T8" s="109"/>
      <c r="U8" s="109"/>
      <c r="V8" s="109"/>
      <c r="W8" s="109"/>
      <c r="X8" s="236"/>
      <c r="Y8" s="122"/>
      <c r="Z8" s="146"/>
      <c r="AA8" s="146"/>
      <c r="AB8" s="146"/>
      <c r="AC8" s="146"/>
      <c r="AD8" s="146"/>
      <c r="AE8" s="146"/>
      <c r="AF8" s="146"/>
      <c r="AG8" s="146"/>
      <c r="AH8" s="146"/>
      <c r="AI8" s="146"/>
      <c r="AJ8" s="147"/>
      <c r="AK8" s="148"/>
      <c r="AL8" s="148"/>
      <c r="AM8" s="148"/>
      <c r="AN8" s="148"/>
      <c r="AO8" s="137"/>
      <c r="AP8" s="137"/>
      <c r="AS8" s="149"/>
      <c r="AT8" s="149"/>
      <c r="AU8" s="149"/>
      <c r="AV8" s="149"/>
      <c r="AW8" s="149"/>
      <c r="AX8" s="149"/>
      <c r="AY8" s="135"/>
      <c r="BB8" s="150"/>
      <c r="BC8" s="150"/>
      <c r="BD8" s="140"/>
    </row>
    <row r="9" spans="1:63" s="128" customFormat="1" ht="27.6" customHeight="1" x14ac:dyDescent="0.2">
      <c r="A9" s="283" t="s">
        <v>51</v>
      </c>
      <c r="B9" s="386"/>
      <c r="C9" s="387"/>
      <c r="D9" s="388"/>
      <c r="E9" s="151"/>
      <c r="F9" s="143"/>
      <c r="G9" s="143"/>
      <c r="H9" s="109">
        <v>1</v>
      </c>
      <c r="I9" s="109">
        <v>2</v>
      </c>
      <c r="J9" s="109">
        <v>3</v>
      </c>
      <c r="K9" s="109">
        <v>4</v>
      </c>
      <c r="L9" s="109">
        <v>5</v>
      </c>
      <c r="M9" s="109">
        <v>6</v>
      </c>
      <c r="N9" s="109">
        <v>7</v>
      </c>
      <c r="O9" s="109">
        <v>8</v>
      </c>
      <c r="P9" s="109">
        <v>9</v>
      </c>
      <c r="Q9" s="109">
        <v>10</v>
      </c>
      <c r="R9" s="109">
        <v>11</v>
      </c>
      <c r="S9" s="145" t="s">
        <v>16</v>
      </c>
      <c r="T9" s="145"/>
      <c r="U9" s="145"/>
      <c r="V9" s="145"/>
      <c r="W9" s="145"/>
      <c r="X9" s="237"/>
      <c r="Y9" s="122"/>
      <c r="Z9" s="146"/>
      <c r="AA9" s="146"/>
      <c r="AB9" s="146"/>
      <c r="AC9" s="146"/>
      <c r="AD9" s="146"/>
      <c r="AE9" s="146"/>
      <c r="AF9" s="146"/>
      <c r="AG9" s="146"/>
      <c r="AH9" s="146"/>
      <c r="AI9" s="146"/>
      <c r="AJ9" s="147"/>
      <c r="AK9" s="148"/>
      <c r="AL9" s="148"/>
      <c r="AM9" s="148"/>
      <c r="AN9" s="148"/>
      <c r="AO9" s="137"/>
      <c r="AP9" s="152"/>
      <c r="AS9" s="137"/>
      <c r="AT9" s="137"/>
      <c r="AU9" s="137"/>
      <c r="AV9" s="137"/>
      <c r="AW9" s="137"/>
      <c r="AX9" s="137"/>
      <c r="AY9" s="135"/>
      <c r="AZ9" s="153"/>
      <c r="BA9" s="153"/>
      <c r="BB9" s="153"/>
      <c r="BC9" s="150"/>
      <c r="BD9" s="154"/>
      <c r="BK9" s="135"/>
    </row>
    <row r="10" spans="1:63" s="128" customFormat="1" ht="27.6" customHeight="1" x14ac:dyDescent="0.2">
      <c r="A10" s="283" t="s">
        <v>59</v>
      </c>
      <c r="B10" s="389"/>
      <c r="C10" s="390"/>
      <c r="D10" s="391"/>
      <c r="E10" s="151"/>
      <c r="F10" s="143"/>
      <c r="G10" s="143"/>
      <c r="H10" s="109"/>
      <c r="I10" s="109"/>
      <c r="J10" s="109"/>
      <c r="K10" s="109"/>
      <c r="L10" s="109"/>
      <c r="M10" s="109"/>
      <c r="N10" s="109"/>
      <c r="O10" s="109"/>
      <c r="P10" s="109"/>
      <c r="Q10" s="109"/>
      <c r="R10" s="109"/>
      <c r="S10" s="145"/>
      <c r="T10" s="145"/>
      <c r="U10" s="145"/>
      <c r="V10" s="145"/>
      <c r="W10" s="145"/>
      <c r="X10" s="237"/>
      <c r="Y10" s="122"/>
      <c r="Z10" s="146"/>
      <c r="AA10" s="146"/>
      <c r="AB10" s="146"/>
      <c r="AC10" s="146"/>
      <c r="AD10" s="146"/>
      <c r="AE10" s="146"/>
      <c r="AF10" s="146"/>
      <c r="AG10" s="146"/>
      <c r="AH10" s="146"/>
      <c r="AI10" s="146"/>
      <c r="AJ10" s="147"/>
      <c r="AK10" s="148"/>
      <c r="AL10" s="148"/>
      <c r="AM10" s="148"/>
      <c r="AN10" s="148"/>
      <c r="AO10" s="137"/>
      <c r="AP10" s="152"/>
      <c r="AS10" s="137"/>
      <c r="AT10" s="137"/>
      <c r="AU10" s="137"/>
      <c r="AV10" s="137"/>
      <c r="AW10" s="137"/>
      <c r="AX10" s="137"/>
      <c r="AY10" s="135"/>
      <c r="AZ10" s="153"/>
      <c r="BA10" s="153"/>
      <c r="BB10" s="153"/>
      <c r="BC10" s="150"/>
      <c r="BD10" s="154"/>
      <c r="BK10" s="135"/>
    </row>
    <row r="11" spans="1:63" s="128" customFormat="1" ht="25.8" customHeight="1" x14ac:dyDescent="0.2">
      <c r="A11" s="288"/>
      <c r="B11" s="392" t="s">
        <v>265</v>
      </c>
      <c r="C11" s="392"/>
      <c r="D11" s="392"/>
      <c r="E11" s="134"/>
      <c r="F11" s="143"/>
      <c r="G11" s="143"/>
      <c r="H11" s="109"/>
      <c r="I11" s="109"/>
      <c r="J11" s="109"/>
      <c r="K11" s="109"/>
      <c r="L11" s="109"/>
      <c r="M11" s="109"/>
      <c r="N11" s="109"/>
      <c r="O11" s="109"/>
      <c r="P11" s="155"/>
      <c r="Q11" s="156"/>
      <c r="R11" s="109"/>
      <c r="S11" s="109"/>
      <c r="T11" s="109"/>
      <c r="U11" s="109"/>
      <c r="V11" s="109"/>
      <c r="W11" s="109"/>
      <c r="X11" s="237"/>
      <c r="Y11" s="136"/>
      <c r="Z11" s="157"/>
      <c r="AA11" s="138"/>
      <c r="AB11" s="138"/>
      <c r="AC11" s="140"/>
      <c r="AD11" s="140"/>
      <c r="AE11" s="140"/>
      <c r="AF11" s="158"/>
      <c r="AG11" s="158"/>
      <c r="AH11" s="140"/>
      <c r="AI11" s="137"/>
      <c r="AJ11" s="137"/>
      <c r="AK11" s="137"/>
      <c r="AL11" s="137"/>
      <c r="AM11" s="137"/>
      <c r="AN11" s="137"/>
      <c r="AO11" s="137"/>
      <c r="AP11" s="152"/>
      <c r="AS11" s="137"/>
      <c r="AT11" s="137"/>
      <c r="AU11" s="137"/>
      <c r="AV11" s="137"/>
      <c r="AW11" s="137"/>
      <c r="AX11" s="137"/>
      <c r="AY11" s="135"/>
      <c r="AZ11" s="153"/>
      <c r="BA11" s="153"/>
      <c r="BB11" s="153"/>
      <c r="BC11" s="150"/>
      <c r="BD11" s="154"/>
      <c r="BK11" s="135"/>
    </row>
    <row r="12" spans="1:63" s="128" customFormat="1" ht="23.4" customHeight="1" thickBot="1" x14ac:dyDescent="0.25">
      <c r="A12" s="134" t="s">
        <v>76</v>
      </c>
      <c r="B12" s="134"/>
      <c r="C12" s="134"/>
      <c r="D12" s="134"/>
      <c r="E12" s="134"/>
      <c r="F12" s="143"/>
      <c r="G12" s="143"/>
      <c r="H12" s="109"/>
      <c r="I12" s="109"/>
      <c r="J12" s="109"/>
      <c r="K12" s="109"/>
      <c r="L12" s="109"/>
      <c r="M12" s="109"/>
      <c r="N12" s="109"/>
      <c r="O12" s="109"/>
      <c r="P12" s="155"/>
      <c r="Q12" s="156"/>
      <c r="R12" s="109"/>
      <c r="S12" s="109"/>
      <c r="T12" s="109"/>
      <c r="U12" s="109"/>
      <c r="V12" s="109"/>
      <c r="W12" s="109"/>
      <c r="X12" s="238"/>
      <c r="Y12" s="159"/>
      <c r="Z12" s="157"/>
      <c r="AF12" s="158"/>
      <c r="AG12" s="158"/>
      <c r="AH12" s="140"/>
      <c r="AI12" s="137"/>
      <c r="AJ12" s="137"/>
      <c r="AK12" s="137"/>
      <c r="AL12" s="137"/>
      <c r="AM12" s="137"/>
      <c r="AN12" s="137"/>
      <c r="AO12" s="137"/>
      <c r="AP12" s="152"/>
      <c r="AS12" s="137"/>
      <c r="AT12" s="137"/>
      <c r="AU12" s="137"/>
      <c r="AV12" s="137"/>
      <c r="AW12" s="137"/>
      <c r="AX12" s="137"/>
      <c r="AY12" s="135"/>
      <c r="AZ12" s="153"/>
      <c r="BA12" s="153"/>
      <c r="BB12" s="153"/>
      <c r="BC12" s="150"/>
      <c r="BD12" s="154"/>
      <c r="BK12" s="135"/>
    </row>
    <row r="13" spans="1:63" s="128" customFormat="1" ht="17.399999999999999" customHeight="1" x14ac:dyDescent="0.2">
      <c r="A13" s="134"/>
      <c r="B13" s="340" t="s">
        <v>27</v>
      </c>
      <c r="C13" s="340" t="s">
        <v>28</v>
      </c>
      <c r="D13" s="340" t="s">
        <v>156</v>
      </c>
      <c r="E13" s="134"/>
      <c r="F13" s="143"/>
      <c r="G13" s="143"/>
      <c r="H13" s="109"/>
      <c r="I13" s="109"/>
      <c r="J13" s="109"/>
      <c r="K13" s="109"/>
      <c r="L13" s="109"/>
      <c r="M13" s="109"/>
      <c r="N13" s="109"/>
      <c r="O13" s="109"/>
      <c r="P13" s="155"/>
      <c r="Q13" s="156"/>
      <c r="R13" s="109"/>
      <c r="S13" s="109"/>
      <c r="T13" s="109"/>
      <c r="U13" s="109"/>
      <c r="V13" s="109"/>
      <c r="W13" s="109"/>
      <c r="X13" s="238"/>
      <c r="Y13" s="159"/>
      <c r="Z13" s="157"/>
      <c r="AF13" s="158"/>
      <c r="AG13" s="158"/>
      <c r="AH13" s="140"/>
      <c r="AI13" s="137"/>
      <c r="AJ13" s="137"/>
      <c r="AK13" s="137"/>
      <c r="AL13" s="137"/>
      <c r="AM13" s="137"/>
      <c r="AN13" s="137"/>
      <c r="AO13" s="137"/>
      <c r="AP13" s="152"/>
      <c r="AS13" s="137"/>
      <c r="AT13" s="137"/>
      <c r="AU13" s="137"/>
      <c r="AV13" s="137"/>
      <c r="AW13" s="137"/>
      <c r="AX13" s="137"/>
      <c r="AY13" s="135"/>
      <c r="AZ13" s="153"/>
      <c r="BA13" s="153"/>
      <c r="BB13" s="153"/>
      <c r="BC13" s="150"/>
      <c r="BD13" s="154"/>
      <c r="BK13" s="135"/>
    </row>
    <row r="14" spans="1:63" s="128" customFormat="1" ht="19.8" customHeight="1" x14ac:dyDescent="0.2">
      <c r="A14" s="289" t="s">
        <v>52</v>
      </c>
      <c r="B14" s="341"/>
      <c r="C14" s="344"/>
      <c r="D14" s="344"/>
      <c r="F14" s="160"/>
      <c r="G14" s="160"/>
      <c r="H14" s="38" t="s">
        <v>53</v>
      </c>
      <c r="I14" s="38" t="s">
        <v>54</v>
      </c>
      <c r="J14" s="38" t="s">
        <v>55</v>
      </c>
      <c r="K14" s="38" t="s">
        <v>56</v>
      </c>
      <c r="L14" s="109" t="s">
        <v>16</v>
      </c>
      <c r="M14" s="109"/>
      <c r="N14" s="109"/>
      <c r="O14" s="109"/>
      <c r="P14" s="155"/>
      <c r="Q14" s="156"/>
      <c r="R14" s="109"/>
      <c r="S14" s="109"/>
      <c r="T14" s="109"/>
      <c r="U14" s="109"/>
      <c r="V14" s="109"/>
      <c r="W14" s="109"/>
      <c r="X14" s="239"/>
      <c r="Y14" s="162"/>
      <c r="Z14" s="157"/>
      <c r="AF14" s="163"/>
      <c r="AG14" s="163"/>
      <c r="AH14" s="164"/>
      <c r="AI14" s="164"/>
      <c r="AJ14" s="164"/>
      <c r="AK14" s="164"/>
      <c r="AL14" s="164"/>
      <c r="AM14" s="164"/>
      <c r="AN14" s="164"/>
      <c r="AO14" s="137"/>
      <c r="AP14" s="165"/>
      <c r="AQ14" s="164"/>
      <c r="AR14" s="164"/>
      <c r="AS14" s="137"/>
      <c r="AT14" s="137"/>
      <c r="AU14" s="137"/>
      <c r="AV14" s="137"/>
      <c r="AW14" s="137"/>
      <c r="AX14" s="137"/>
      <c r="AY14" s="164"/>
      <c r="AZ14" s="164"/>
      <c r="BA14" s="164"/>
      <c r="BB14" s="164"/>
      <c r="BC14" s="166"/>
      <c r="BD14" s="154"/>
    </row>
    <row r="15" spans="1:63" s="128" customFormat="1" ht="19.8" customHeight="1" x14ac:dyDescent="0.2">
      <c r="A15" s="289" t="s">
        <v>272</v>
      </c>
      <c r="B15" s="341"/>
      <c r="C15" s="344"/>
      <c r="D15" s="344"/>
      <c r="F15" s="160"/>
      <c r="G15" s="160"/>
      <c r="H15" s="38" t="s">
        <v>164</v>
      </c>
      <c r="I15" s="38" t="s">
        <v>165</v>
      </c>
      <c r="J15" s="38"/>
      <c r="K15" s="38"/>
      <c r="L15" s="109"/>
      <c r="M15" s="109"/>
      <c r="N15" s="109"/>
      <c r="O15" s="109"/>
      <c r="P15" s="155"/>
      <c r="Q15" s="156"/>
      <c r="R15" s="109"/>
      <c r="S15" s="109"/>
      <c r="T15" s="109"/>
      <c r="U15" s="109"/>
      <c r="V15" s="109"/>
      <c r="W15" s="109"/>
      <c r="X15" s="239"/>
      <c r="Y15" s="162"/>
      <c r="Z15" s="157"/>
      <c r="AF15" s="163"/>
      <c r="AG15" s="163"/>
      <c r="AH15" s="164"/>
      <c r="AI15" s="164"/>
      <c r="AJ15" s="164"/>
      <c r="AK15" s="164"/>
      <c r="AL15" s="164"/>
      <c r="AM15" s="164"/>
      <c r="AN15" s="164"/>
      <c r="AO15" s="137"/>
      <c r="AP15" s="165"/>
      <c r="AQ15" s="164"/>
      <c r="AR15" s="164"/>
      <c r="AS15" s="137"/>
      <c r="AT15" s="137"/>
      <c r="AU15" s="137"/>
      <c r="AV15" s="137"/>
      <c r="AW15" s="137"/>
      <c r="AX15" s="137"/>
      <c r="AY15" s="164"/>
      <c r="AZ15" s="164"/>
      <c r="BA15" s="164"/>
      <c r="BB15" s="164"/>
      <c r="BC15" s="166"/>
      <c r="BD15" s="154"/>
    </row>
    <row r="16" spans="1:63" s="128" customFormat="1" ht="19.8" customHeight="1" x14ac:dyDescent="0.2">
      <c r="A16" s="289" t="s">
        <v>161</v>
      </c>
      <c r="B16" s="341"/>
      <c r="C16" s="344"/>
      <c r="D16" s="344"/>
      <c r="F16" s="160"/>
      <c r="G16" s="160"/>
      <c r="H16" s="38"/>
      <c r="I16" s="38"/>
      <c r="J16" s="38"/>
      <c r="K16" s="38"/>
      <c r="L16" s="109"/>
      <c r="M16" s="109"/>
      <c r="N16" s="109"/>
      <c r="O16" s="109"/>
      <c r="P16" s="155"/>
      <c r="Q16" s="156"/>
      <c r="R16" s="109"/>
      <c r="S16" s="109"/>
      <c r="T16" s="109"/>
      <c r="U16" s="109"/>
      <c r="V16" s="109"/>
      <c r="W16" s="109"/>
      <c r="X16" s="239"/>
      <c r="Y16" s="162"/>
      <c r="Z16" s="157"/>
      <c r="AF16" s="163"/>
      <c r="AG16" s="163"/>
      <c r="AH16" s="164"/>
      <c r="AI16" s="164"/>
      <c r="AJ16" s="164"/>
      <c r="AK16" s="164"/>
      <c r="AL16" s="164"/>
      <c r="AM16" s="164"/>
      <c r="AN16" s="164"/>
      <c r="AO16" s="137"/>
      <c r="AP16" s="165"/>
      <c r="AQ16" s="164"/>
      <c r="AR16" s="164"/>
      <c r="AS16" s="137"/>
      <c r="AT16" s="137"/>
      <c r="AU16" s="137"/>
      <c r="AV16" s="137"/>
      <c r="AW16" s="137"/>
      <c r="AX16" s="137"/>
      <c r="AY16" s="164"/>
      <c r="AZ16" s="164"/>
      <c r="BA16" s="164"/>
      <c r="BB16" s="164"/>
      <c r="BC16" s="166"/>
      <c r="BD16" s="154"/>
    </row>
    <row r="17" spans="1:63" s="128" customFormat="1" ht="19.8" customHeight="1" x14ac:dyDescent="0.2">
      <c r="A17" s="290" t="s">
        <v>158</v>
      </c>
      <c r="B17" s="342"/>
      <c r="C17" s="342"/>
      <c r="D17" s="342"/>
      <c r="F17" s="160"/>
      <c r="G17" s="160"/>
      <c r="H17" s="240" t="s">
        <v>170</v>
      </c>
      <c r="I17" s="240" t="s">
        <v>171</v>
      </c>
      <c r="J17" s="240" t="s">
        <v>172</v>
      </c>
      <c r="K17" s="240" t="s">
        <v>173</v>
      </c>
      <c r="L17" s="240" t="s">
        <v>184</v>
      </c>
      <c r="M17" s="240" t="s">
        <v>174</v>
      </c>
      <c r="N17" s="240" t="s">
        <v>175</v>
      </c>
      <c r="O17" s="240" t="s">
        <v>176</v>
      </c>
      <c r="P17" s="156" t="s">
        <v>177</v>
      </c>
      <c r="Q17" s="156" t="s">
        <v>178</v>
      </c>
      <c r="R17" s="240" t="s">
        <v>179</v>
      </c>
      <c r="S17" s="241" t="s">
        <v>183</v>
      </c>
      <c r="T17" s="241" t="s">
        <v>180</v>
      </c>
      <c r="U17" s="241" t="s">
        <v>181</v>
      </c>
      <c r="V17" s="241" t="s">
        <v>182</v>
      </c>
      <c r="W17" s="241" t="s">
        <v>185</v>
      </c>
      <c r="X17" s="239"/>
      <c r="Y17" s="162"/>
      <c r="Z17" s="157"/>
      <c r="AF17" s="161"/>
      <c r="AG17" s="161"/>
      <c r="AH17" s="137"/>
      <c r="AI17" s="137"/>
      <c r="AJ17" s="137"/>
      <c r="AK17" s="137"/>
      <c r="AL17" s="137"/>
      <c r="AM17" s="137"/>
      <c r="AN17" s="137"/>
      <c r="AO17" s="137"/>
      <c r="AP17" s="137"/>
      <c r="BD17" s="154"/>
      <c r="BE17" s="135"/>
      <c r="BF17" s="135"/>
      <c r="BG17" s="135"/>
      <c r="BH17" s="135"/>
      <c r="BI17" s="135"/>
    </row>
    <row r="18" spans="1:63" s="128" customFormat="1" ht="19.8" customHeight="1" x14ac:dyDescent="0.2">
      <c r="A18" s="290" t="s">
        <v>78</v>
      </c>
      <c r="B18" s="342"/>
      <c r="C18" s="342"/>
      <c r="D18" s="342"/>
      <c r="F18" s="160"/>
      <c r="G18" s="160"/>
      <c r="H18" s="109"/>
      <c r="I18" s="109"/>
      <c r="J18" s="109"/>
      <c r="K18" s="109"/>
      <c r="L18" s="109"/>
      <c r="M18" s="109"/>
      <c r="N18" s="109"/>
      <c r="O18" s="109"/>
      <c r="P18" s="155"/>
      <c r="Q18" s="156"/>
      <c r="R18" s="109"/>
      <c r="S18" s="167"/>
      <c r="T18" s="167"/>
      <c r="U18" s="167"/>
      <c r="V18" s="167"/>
      <c r="W18" s="167"/>
      <c r="X18" s="239"/>
      <c r="Y18" s="162"/>
      <c r="Z18" s="157"/>
      <c r="AF18" s="161"/>
      <c r="AG18" s="161"/>
      <c r="AH18" s="137"/>
      <c r="AI18" s="137"/>
      <c r="AJ18" s="137"/>
      <c r="AK18" s="137"/>
      <c r="AL18" s="137"/>
      <c r="AM18" s="137"/>
      <c r="AN18" s="137"/>
      <c r="AO18" s="137"/>
      <c r="AP18" s="137"/>
      <c r="BD18" s="154"/>
      <c r="BE18" s="135"/>
      <c r="BF18" s="135"/>
      <c r="BG18" s="135"/>
      <c r="BH18" s="135"/>
      <c r="BI18" s="135"/>
    </row>
    <row r="19" spans="1:63" s="128" customFormat="1" ht="22.2" customHeight="1" x14ac:dyDescent="0.2">
      <c r="A19" s="339" t="s">
        <v>235</v>
      </c>
      <c r="B19" s="342"/>
      <c r="C19" s="342"/>
      <c r="D19" s="342"/>
      <c r="F19" s="160"/>
      <c r="G19" s="160"/>
      <c r="H19" s="109"/>
      <c r="I19" s="109"/>
      <c r="J19" s="109"/>
      <c r="K19" s="109"/>
      <c r="L19" s="109"/>
      <c r="M19" s="109"/>
      <c r="N19" s="109"/>
      <c r="O19" s="109"/>
      <c r="P19" s="155"/>
      <c r="Q19" s="156"/>
      <c r="R19" s="109"/>
      <c r="S19" s="167"/>
      <c r="T19" s="167"/>
      <c r="U19" s="167"/>
      <c r="V19" s="167"/>
      <c r="W19" s="167"/>
      <c r="X19" s="239"/>
      <c r="Y19" s="162"/>
      <c r="Z19" s="157"/>
      <c r="AF19" s="161"/>
      <c r="AG19" s="161"/>
      <c r="AH19" s="137"/>
      <c r="AI19" s="137"/>
      <c r="AJ19" s="137"/>
      <c r="AK19" s="137"/>
      <c r="AL19" s="137"/>
      <c r="AM19" s="137"/>
      <c r="AN19" s="137"/>
      <c r="AO19" s="137"/>
      <c r="AP19" s="137"/>
      <c r="BD19" s="154"/>
      <c r="BE19" s="135"/>
      <c r="BF19" s="135"/>
      <c r="BG19" s="135"/>
      <c r="BH19" s="135"/>
      <c r="BI19" s="135"/>
    </row>
    <row r="20" spans="1:63" s="128" customFormat="1" ht="22.2" customHeight="1" x14ac:dyDescent="0.2">
      <c r="A20" s="339" t="s">
        <v>236</v>
      </c>
      <c r="B20" s="381"/>
      <c r="C20" s="381"/>
      <c r="D20" s="381"/>
      <c r="F20" s="160"/>
      <c r="G20" s="160"/>
      <c r="H20" s="109"/>
      <c r="I20" s="109"/>
      <c r="J20" s="109"/>
      <c r="K20" s="109"/>
      <c r="L20" s="109"/>
      <c r="M20" s="109"/>
      <c r="N20" s="109"/>
      <c r="O20" s="109"/>
      <c r="P20" s="155"/>
      <c r="Q20" s="156"/>
      <c r="R20" s="109"/>
      <c r="S20" s="167"/>
      <c r="T20" s="167"/>
      <c r="U20" s="167"/>
      <c r="V20" s="167"/>
      <c r="W20" s="167"/>
      <c r="X20" s="239"/>
      <c r="Y20" s="162"/>
      <c r="Z20" s="157"/>
      <c r="AF20" s="161"/>
      <c r="AG20" s="161"/>
      <c r="AH20" s="137"/>
      <c r="AI20" s="137"/>
      <c r="AJ20" s="137"/>
      <c r="AK20" s="137"/>
      <c r="AL20" s="137"/>
      <c r="AM20" s="137"/>
      <c r="AN20" s="137"/>
      <c r="AO20" s="137"/>
      <c r="AP20" s="137"/>
      <c r="BD20" s="154"/>
      <c r="BE20" s="135"/>
      <c r="BF20" s="135"/>
      <c r="BG20" s="135"/>
      <c r="BH20" s="135"/>
      <c r="BI20" s="135"/>
    </row>
    <row r="21" spans="1:63" s="128" customFormat="1" ht="22.2" customHeight="1" x14ac:dyDescent="0.2">
      <c r="A21" s="290" t="s">
        <v>159</v>
      </c>
      <c r="B21" s="342"/>
      <c r="C21" s="342"/>
      <c r="D21" s="342"/>
      <c r="F21" s="160"/>
      <c r="G21" s="160"/>
      <c r="H21" s="109"/>
      <c r="I21" s="109"/>
      <c r="J21" s="109"/>
      <c r="K21" s="109"/>
      <c r="L21" s="109"/>
      <c r="M21" s="109"/>
      <c r="N21" s="109"/>
      <c r="O21" s="109"/>
      <c r="P21" s="155"/>
      <c r="Q21" s="156"/>
      <c r="R21" s="109"/>
      <c r="S21" s="167"/>
      <c r="T21" s="167"/>
      <c r="U21" s="167"/>
      <c r="V21" s="167"/>
      <c r="W21" s="167"/>
      <c r="X21" s="239"/>
      <c r="Y21" s="162"/>
      <c r="Z21" s="157"/>
      <c r="AF21" s="161"/>
      <c r="AG21" s="161"/>
      <c r="AH21" s="137"/>
      <c r="AI21" s="137"/>
      <c r="AJ21" s="137"/>
      <c r="AK21" s="137"/>
      <c r="AL21" s="137"/>
      <c r="AM21" s="137"/>
      <c r="AN21" s="137"/>
      <c r="AO21" s="137"/>
      <c r="AP21" s="137"/>
      <c r="BD21" s="154"/>
      <c r="BE21" s="135"/>
      <c r="BF21" s="135"/>
      <c r="BG21" s="135"/>
      <c r="BH21" s="135"/>
      <c r="BI21" s="135"/>
    </row>
    <row r="22" spans="1:63" s="128" customFormat="1" ht="22.2" customHeight="1" x14ac:dyDescent="0.2">
      <c r="A22" s="290" t="s">
        <v>160</v>
      </c>
      <c r="B22" s="342"/>
      <c r="C22" s="342"/>
      <c r="D22" s="342"/>
      <c r="F22" s="160"/>
      <c r="G22" s="160"/>
      <c r="H22" s="109"/>
      <c r="I22" s="109"/>
      <c r="J22" s="109"/>
      <c r="K22" s="109"/>
      <c r="L22" s="109"/>
      <c r="M22" s="109"/>
      <c r="N22" s="109"/>
      <c r="O22" s="109"/>
      <c r="P22" s="155"/>
      <c r="Q22" s="156"/>
      <c r="R22" s="109"/>
      <c r="S22" s="167"/>
      <c r="T22" s="167"/>
      <c r="U22" s="167"/>
      <c r="V22" s="167"/>
      <c r="W22" s="167"/>
      <c r="X22" s="239"/>
      <c r="Y22" s="162"/>
      <c r="Z22" s="157"/>
      <c r="AF22" s="161"/>
      <c r="AG22" s="161"/>
      <c r="AH22" s="137"/>
      <c r="AI22" s="137"/>
      <c r="AJ22" s="137"/>
      <c r="AK22" s="137"/>
      <c r="AL22" s="137"/>
      <c r="AM22" s="137"/>
      <c r="AN22" s="137"/>
      <c r="AO22" s="137"/>
      <c r="AP22" s="137"/>
      <c r="BD22" s="154"/>
      <c r="BE22" s="135"/>
      <c r="BF22" s="135"/>
      <c r="BG22" s="135"/>
      <c r="BH22" s="135"/>
      <c r="BI22" s="135"/>
    </row>
    <row r="23" spans="1:63" s="128" customFormat="1" ht="32.4" customHeight="1" thickBot="1" x14ac:dyDescent="0.25">
      <c r="A23" s="365" t="s">
        <v>268</v>
      </c>
      <c r="B23" s="343"/>
      <c r="C23" s="343"/>
      <c r="D23" s="343"/>
      <c r="F23" s="160"/>
      <c r="G23" s="160"/>
      <c r="H23" s="109"/>
      <c r="I23" s="109"/>
      <c r="J23" s="109"/>
      <c r="K23" s="109"/>
      <c r="L23" s="109"/>
      <c r="M23" s="109"/>
      <c r="N23" s="109"/>
      <c r="O23" s="109"/>
      <c r="P23" s="155"/>
      <c r="Q23" s="156"/>
      <c r="R23" s="109"/>
      <c r="S23" s="167"/>
      <c r="T23" s="167"/>
      <c r="U23" s="167"/>
      <c r="V23" s="167"/>
      <c r="W23" s="167"/>
      <c r="X23" s="239"/>
      <c r="Y23" s="159"/>
      <c r="Z23" s="157"/>
      <c r="AF23" s="161"/>
      <c r="AG23" s="161"/>
      <c r="AH23" s="168"/>
      <c r="AI23" s="168"/>
      <c r="AJ23" s="168"/>
      <c r="AK23" s="168"/>
      <c r="AL23" s="168"/>
      <c r="AM23" s="168"/>
      <c r="AN23" s="168"/>
      <c r="AO23" s="137"/>
      <c r="AP23" s="168"/>
      <c r="AQ23" s="169"/>
      <c r="AR23" s="169"/>
      <c r="AS23" s="169"/>
      <c r="AT23" s="169"/>
      <c r="AU23" s="169"/>
      <c r="AV23" s="169"/>
      <c r="AW23" s="169"/>
      <c r="AX23" s="169"/>
      <c r="AY23" s="169"/>
      <c r="AZ23" s="169"/>
      <c r="BA23" s="169"/>
      <c r="BB23" s="169"/>
      <c r="BC23" s="169"/>
      <c r="BD23" s="169"/>
      <c r="BE23" s="169"/>
      <c r="BF23" s="169"/>
      <c r="BG23" s="169"/>
      <c r="BH23" s="169"/>
      <c r="BI23" s="169"/>
    </row>
    <row r="24" spans="1:63" s="128" customFormat="1" ht="15.6" customHeight="1" x14ac:dyDescent="0.2">
      <c r="B24" s="134"/>
      <c r="C24" s="134"/>
      <c r="D24" s="134"/>
      <c r="E24" s="134"/>
      <c r="F24" s="143"/>
      <c r="G24" s="143"/>
      <c r="H24" s="109"/>
      <c r="I24" s="109"/>
      <c r="J24" s="109"/>
      <c r="K24" s="109"/>
      <c r="L24" s="109"/>
      <c r="M24" s="109"/>
      <c r="N24" s="109"/>
      <c r="O24" s="109"/>
      <c r="P24" s="155"/>
      <c r="Q24" s="156"/>
      <c r="R24" s="109"/>
      <c r="S24" s="167"/>
      <c r="T24" s="167"/>
      <c r="U24" s="131"/>
      <c r="V24" s="131"/>
      <c r="W24" s="131"/>
      <c r="X24" s="131"/>
      <c r="Z24" s="157"/>
      <c r="AA24" s="161"/>
      <c r="AB24" s="170"/>
      <c r="AC24" s="170"/>
      <c r="AD24" s="170"/>
      <c r="AE24" s="170"/>
      <c r="AF24" s="161"/>
      <c r="AG24" s="161"/>
      <c r="AH24" s="168"/>
      <c r="AI24" s="168"/>
      <c r="AJ24" s="168"/>
      <c r="AK24" s="168"/>
      <c r="AL24" s="168"/>
      <c r="AM24" s="168"/>
      <c r="AN24" s="168"/>
      <c r="AO24" s="137"/>
      <c r="AP24" s="168"/>
      <c r="AQ24" s="169"/>
      <c r="AR24" s="169"/>
      <c r="AS24" s="169"/>
      <c r="AT24" s="169"/>
      <c r="AU24" s="169"/>
      <c r="AV24" s="169"/>
      <c r="AW24" s="169"/>
      <c r="AX24" s="169"/>
      <c r="AY24" s="169"/>
      <c r="AZ24" s="169"/>
      <c r="BA24" s="169"/>
      <c r="BB24" s="169"/>
      <c r="BC24" s="169"/>
      <c r="BD24" s="169"/>
      <c r="BE24" s="169"/>
      <c r="BF24" s="169"/>
      <c r="BG24" s="169"/>
      <c r="BH24" s="169"/>
      <c r="BI24" s="169"/>
    </row>
    <row r="25" spans="1:63" s="128" customFormat="1" ht="23.4" customHeight="1" thickBot="1" x14ac:dyDescent="0.25">
      <c r="A25" s="292" t="s">
        <v>60</v>
      </c>
      <c r="D25" s="291" t="s">
        <v>169</v>
      </c>
      <c r="E25" s="134"/>
      <c r="F25" s="143"/>
      <c r="G25" s="143"/>
      <c r="H25" s="109"/>
      <c r="I25" s="109"/>
      <c r="J25" s="109"/>
      <c r="K25" s="109"/>
      <c r="L25" s="109"/>
      <c r="M25" s="109"/>
      <c r="N25" s="109"/>
      <c r="O25" s="109"/>
      <c r="P25" s="155"/>
      <c r="Q25" s="156"/>
      <c r="R25" s="109"/>
      <c r="S25" s="109"/>
      <c r="T25" s="109"/>
      <c r="U25" s="109"/>
      <c r="V25" s="109"/>
      <c r="W25" s="109"/>
      <c r="X25" s="238"/>
      <c r="Y25" s="159"/>
      <c r="Z25" s="157"/>
      <c r="AF25" s="158"/>
      <c r="AG25" s="158"/>
      <c r="AH25" s="140"/>
      <c r="AI25" s="137"/>
      <c r="AJ25" s="137"/>
      <c r="AK25" s="137"/>
      <c r="AL25" s="137"/>
      <c r="AM25" s="137"/>
      <c r="AN25" s="137"/>
      <c r="AO25" s="137"/>
      <c r="AP25" s="152"/>
      <c r="AS25" s="137"/>
      <c r="AT25" s="137"/>
      <c r="AU25" s="137"/>
      <c r="AV25" s="137"/>
      <c r="AW25" s="137"/>
      <c r="AX25" s="137"/>
      <c r="AY25" s="135"/>
      <c r="AZ25" s="153"/>
      <c r="BA25" s="153"/>
      <c r="BB25" s="153"/>
      <c r="BC25" s="150"/>
      <c r="BD25" s="154"/>
      <c r="BK25" s="135"/>
    </row>
    <row r="26" spans="1:63" s="128" customFormat="1" ht="13.2" thickBot="1" x14ac:dyDescent="0.25">
      <c r="B26" s="355"/>
      <c r="C26" s="367" t="s">
        <v>57</v>
      </c>
      <c r="D26" s="368" t="s">
        <v>61</v>
      </c>
      <c r="E26" s="134"/>
      <c r="F26" s="143"/>
      <c r="G26" s="143"/>
      <c r="H26" s="109"/>
      <c r="I26" s="109"/>
      <c r="J26" s="109"/>
      <c r="K26" s="109"/>
      <c r="L26" s="109"/>
      <c r="M26" s="109"/>
      <c r="N26" s="109"/>
      <c r="O26" s="109"/>
      <c r="P26" s="155"/>
      <c r="Q26" s="156"/>
      <c r="R26" s="109"/>
      <c r="S26" s="109"/>
      <c r="T26" s="109"/>
      <c r="U26" s="109"/>
      <c r="V26" s="109"/>
      <c r="W26" s="109"/>
      <c r="X26" s="238"/>
      <c r="Y26" s="159"/>
      <c r="Z26" s="157"/>
      <c r="AF26" s="158"/>
      <c r="AG26" s="158"/>
      <c r="AH26" s="140"/>
      <c r="AI26" s="137"/>
      <c r="AJ26" s="137"/>
      <c r="AK26" s="137"/>
      <c r="AL26" s="137"/>
      <c r="AM26" s="137"/>
      <c r="AN26" s="137"/>
      <c r="AO26" s="137"/>
      <c r="AP26" s="152"/>
      <c r="AS26" s="137"/>
      <c r="AT26" s="137"/>
      <c r="AU26" s="137"/>
      <c r="AV26" s="137"/>
      <c r="AW26" s="137"/>
      <c r="AX26" s="137"/>
      <c r="AY26" s="135"/>
      <c r="AZ26" s="153"/>
      <c r="BA26" s="153"/>
      <c r="BB26" s="153"/>
      <c r="BC26" s="150"/>
      <c r="BD26" s="154"/>
      <c r="BK26" s="135"/>
    </row>
    <row r="27" spans="1:63" s="128" customFormat="1" ht="12" customHeight="1" x14ac:dyDescent="0.2">
      <c r="B27" s="356" t="s">
        <v>79</v>
      </c>
      <c r="C27" s="369">
        <f ca="1">SUM(人数集計!I5:J5)</f>
        <v>0</v>
      </c>
      <c r="D27" s="370">
        <f ca="1">SUM(人数集計!Z5:AA5)</f>
        <v>0</v>
      </c>
      <c r="E27" s="134"/>
      <c r="F27" s="143"/>
      <c r="G27" s="143"/>
      <c r="H27" s="109"/>
      <c r="I27" s="109"/>
      <c r="J27" s="109"/>
      <c r="K27" s="109"/>
      <c r="L27" s="109"/>
      <c r="M27" s="109"/>
      <c r="N27" s="109"/>
      <c r="O27" s="109"/>
      <c r="P27" s="155"/>
      <c r="Q27" s="156"/>
      <c r="R27" s="109"/>
      <c r="S27" s="109"/>
      <c r="T27" s="109"/>
      <c r="U27" s="109"/>
      <c r="V27" s="109"/>
      <c r="W27" s="109"/>
      <c r="X27" s="238"/>
      <c r="Y27" s="159"/>
      <c r="Z27" s="157"/>
      <c r="AF27" s="158"/>
      <c r="AG27" s="158"/>
      <c r="AH27" s="140"/>
      <c r="AI27" s="137"/>
      <c r="AJ27" s="137"/>
      <c r="AK27" s="137"/>
      <c r="AL27" s="137"/>
      <c r="AM27" s="137"/>
      <c r="AN27" s="137"/>
      <c r="AO27" s="137"/>
      <c r="AP27" s="152"/>
      <c r="AS27" s="137"/>
      <c r="AT27" s="137"/>
      <c r="AU27" s="137"/>
      <c r="AV27" s="137"/>
      <c r="AW27" s="137"/>
      <c r="AX27" s="137"/>
      <c r="AY27" s="135"/>
      <c r="AZ27" s="153"/>
      <c r="BA27" s="153"/>
      <c r="BB27" s="153"/>
      <c r="BC27" s="150"/>
      <c r="BD27" s="154"/>
      <c r="BK27" s="135"/>
    </row>
    <row r="28" spans="1:63" s="128" customFormat="1" ht="12" customHeight="1" x14ac:dyDescent="0.2">
      <c r="B28" s="357" t="s">
        <v>80</v>
      </c>
      <c r="C28" s="371">
        <f ca="1">SUM(人数集計!K5:L5)</f>
        <v>0</v>
      </c>
      <c r="D28" s="372">
        <f ca="1">SUM(人数集計!AB5:AC5)</f>
        <v>0</v>
      </c>
      <c r="E28" s="134"/>
      <c r="F28" s="143"/>
      <c r="G28" s="143"/>
      <c r="H28" s="109"/>
      <c r="I28" s="109"/>
      <c r="J28" s="109"/>
      <c r="K28" s="109"/>
      <c r="L28" s="109"/>
      <c r="M28" s="109"/>
      <c r="N28" s="109"/>
      <c r="O28" s="109"/>
      <c r="P28" s="155"/>
      <c r="Q28" s="156"/>
      <c r="R28" s="109"/>
      <c r="S28" s="109"/>
      <c r="T28" s="109"/>
      <c r="U28" s="109"/>
      <c r="V28" s="109"/>
      <c r="W28" s="109"/>
      <c r="X28" s="238"/>
      <c r="Y28" s="159"/>
      <c r="Z28" s="157"/>
      <c r="AF28" s="158"/>
      <c r="AG28" s="158"/>
      <c r="AH28" s="140"/>
      <c r="AI28" s="137"/>
      <c r="AJ28" s="137"/>
      <c r="AK28" s="137"/>
      <c r="AL28" s="137"/>
      <c r="AM28" s="137"/>
      <c r="AN28" s="137"/>
      <c r="AO28" s="137"/>
      <c r="AP28" s="152"/>
      <c r="AS28" s="137"/>
      <c r="AT28" s="137"/>
      <c r="AU28" s="137"/>
      <c r="AV28" s="137"/>
      <c r="AW28" s="137"/>
      <c r="AX28" s="137"/>
      <c r="AY28" s="135"/>
      <c r="AZ28" s="153"/>
      <c r="BA28" s="153"/>
      <c r="BB28" s="153"/>
      <c r="BC28" s="150"/>
      <c r="BD28" s="154"/>
      <c r="BK28" s="135"/>
    </row>
    <row r="29" spans="1:63" s="128" customFormat="1" ht="12" customHeight="1" x14ac:dyDescent="0.2">
      <c r="A29" s="292"/>
      <c r="B29" s="357" t="s">
        <v>81</v>
      </c>
      <c r="C29" s="371">
        <f ca="1">SUM(人数集計!M5:N5)</f>
        <v>0</v>
      </c>
      <c r="D29" s="372">
        <f ca="1">SUM(人数集計!AD5:AE5)</f>
        <v>0</v>
      </c>
      <c r="E29" s="134"/>
      <c r="F29" s="143"/>
      <c r="G29" s="143"/>
      <c r="H29" s="109"/>
      <c r="I29" s="109"/>
      <c r="J29" s="109"/>
      <c r="K29" s="109"/>
      <c r="L29" s="109"/>
      <c r="M29" s="109"/>
      <c r="N29" s="109"/>
      <c r="O29" s="109"/>
      <c r="P29" s="155"/>
      <c r="Q29" s="156"/>
      <c r="R29" s="109"/>
      <c r="S29" s="109"/>
      <c r="T29" s="109"/>
      <c r="U29" s="109"/>
      <c r="V29" s="109"/>
      <c r="W29" s="109"/>
      <c r="X29" s="238"/>
      <c r="Y29" s="159"/>
      <c r="Z29" s="157"/>
      <c r="AF29" s="158"/>
      <c r="AG29" s="158"/>
      <c r="AH29" s="140"/>
      <c r="AI29" s="137"/>
      <c r="AJ29" s="137"/>
      <c r="AK29" s="137"/>
      <c r="AL29" s="137"/>
      <c r="AM29" s="137"/>
      <c r="AN29" s="137"/>
      <c r="AO29" s="137"/>
      <c r="AP29" s="152"/>
      <c r="AS29" s="137"/>
      <c r="AT29" s="137"/>
      <c r="AU29" s="137"/>
      <c r="AV29" s="137"/>
      <c r="AW29" s="137"/>
      <c r="AX29" s="137"/>
      <c r="AY29" s="135"/>
      <c r="AZ29" s="153"/>
      <c r="BA29" s="153"/>
      <c r="BB29" s="153"/>
      <c r="BC29" s="150"/>
      <c r="BD29" s="154"/>
      <c r="BK29" s="135"/>
    </row>
    <row r="30" spans="1:63" s="128" customFormat="1" ht="12" customHeight="1" thickBot="1" x14ac:dyDescent="0.25">
      <c r="A30" s="292"/>
      <c r="B30" s="358" t="s">
        <v>82</v>
      </c>
      <c r="C30" s="373">
        <f ca="1">SUM(人数集計!O5:P5)</f>
        <v>0</v>
      </c>
      <c r="D30" s="374">
        <f ca="1">SUM(人数集計!AF5:AG5)</f>
        <v>0</v>
      </c>
      <c r="E30" s="134"/>
      <c r="F30" s="143"/>
      <c r="G30" s="143"/>
      <c r="H30" s="109"/>
      <c r="I30" s="109"/>
      <c r="J30" s="109"/>
      <c r="K30" s="109"/>
      <c r="L30" s="109"/>
      <c r="M30" s="109"/>
      <c r="N30" s="109"/>
      <c r="O30" s="109"/>
      <c r="P30" s="155"/>
      <c r="Q30" s="156"/>
      <c r="R30" s="109"/>
      <c r="S30" s="109"/>
      <c r="T30" s="109"/>
      <c r="U30" s="109"/>
      <c r="V30" s="109"/>
      <c r="W30" s="109"/>
      <c r="X30" s="238"/>
      <c r="Y30" s="159"/>
      <c r="Z30" s="157"/>
      <c r="AF30" s="158"/>
      <c r="AG30" s="158"/>
      <c r="AH30" s="140"/>
      <c r="AI30" s="137"/>
      <c r="AJ30" s="137"/>
      <c r="AK30" s="137"/>
      <c r="AL30" s="137"/>
      <c r="AM30" s="137"/>
      <c r="AN30" s="137"/>
      <c r="AO30" s="137"/>
      <c r="AP30" s="152"/>
      <c r="AS30" s="137"/>
      <c r="AT30" s="137"/>
      <c r="AU30" s="137"/>
      <c r="AV30" s="137"/>
      <c r="AW30" s="137"/>
      <c r="AX30" s="137"/>
      <c r="AY30" s="135"/>
      <c r="AZ30" s="153"/>
      <c r="BA30" s="153"/>
      <c r="BB30" s="153"/>
      <c r="BC30" s="150"/>
      <c r="BD30" s="154"/>
      <c r="BK30" s="135"/>
    </row>
    <row r="31" spans="1:63" s="128" customFormat="1" ht="12" customHeight="1" x14ac:dyDescent="0.2">
      <c r="A31" s="292"/>
      <c r="B31" s="356" t="s">
        <v>83</v>
      </c>
      <c r="C31" s="369">
        <f>COUNTA(参加選手登録!C6:C20)</f>
        <v>0</v>
      </c>
      <c r="D31" s="370">
        <f>C31*500</f>
        <v>0</v>
      </c>
      <c r="E31" s="134"/>
      <c r="F31" s="143"/>
      <c r="G31" s="143"/>
      <c r="H31" s="109"/>
      <c r="I31" s="109"/>
      <c r="J31" s="109"/>
      <c r="K31" s="109"/>
      <c r="L31" s="109"/>
      <c r="M31" s="109"/>
      <c r="N31" s="109"/>
      <c r="O31" s="109"/>
      <c r="P31" s="155"/>
      <c r="Q31" s="156"/>
      <c r="R31" s="109"/>
      <c r="S31" s="109"/>
      <c r="T31" s="109"/>
      <c r="U31" s="109"/>
      <c r="V31" s="109"/>
      <c r="W31" s="109"/>
      <c r="X31" s="238"/>
      <c r="Y31" s="159"/>
      <c r="Z31" s="157"/>
      <c r="AF31" s="158"/>
      <c r="AG31" s="158"/>
      <c r="AH31" s="140"/>
      <c r="AI31" s="137"/>
      <c r="AJ31" s="137"/>
      <c r="AK31" s="137"/>
      <c r="AL31" s="137"/>
      <c r="AM31" s="137"/>
      <c r="AN31" s="137"/>
      <c r="AO31" s="137"/>
      <c r="AP31" s="152"/>
      <c r="AS31" s="137"/>
      <c r="AT31" s="137"/>
      <c r="AU31" s="137"/>
      <c r="AV31" s="137"/>
      <c r="AW31" s="137"/>
      <c r="AX31" s="137"/>
      <c r="AY31" s="135"/>
      <c r="AZ31" s="153"/>
      <c r="BA31" s="153"/>
      <c r="BB31" s="153"/>
      <c r="BC31" s="150"/>
      <c r="BD31" s="154"/>
      <c r="BK31" s="135"/>
    </row>
    <row r="32" spans="1:63" s="128" customFormat="1" ht="12" customHeight="1" thickBot="1" x14ac:dyDescent="0.25">
      <c r="A32" s="292"/>
      <c r="B32" s="358" t="s">
        <v>84</v>
      </c>
      <c r="C32" s="375">
        <f>COUNTA(参加選手登録!C26:C40)</f>
        <v>0</v>
      </c>
      <c r="D32" s="376">
        <f>C32*500</f>
        <v>0</v>
      </c>
      <c r="E32" s="134"/>
      <c r="F32" s="143"/>
      <c r="G32" s="143"/>
      <c r="H32" s="109"/>
      <c r="I32" s="109"/>
      <c r="J32" s="109"/>
      <c r="K32" s="109"/>
      <c r="L32" s="109"/>
      <c r="M32" s="109"/>
      <c r="N32" s="109"/>
      <c r="O32" s="109"/>
      <c r="P32" s="155"/>
      <c r="Q32" s="156"/>
      <c r="R32" s="109"/>
      <c r="S32" s="109"/>
      <c r="T32" s="109"/>
      <c r="U32" s="109"/>
      <c r="V32" s="109"/>
      <c r="W32" s="109"/>
      <c r="X32" s="238"/>
      <c r="Y32" s="159"/>
      <c r="Z32" s="157"/>
      <c r="AF32" s="158"/>
      <c r="AG32" s="158"/>
      <c r="AH32" s="140"/>
      <c r="AI32" s="137"/>
      <c r="AJ32" s="137"/>
      <c r="AK32" s="137"/>
      <c r="AL32" s="137"/>
      <c r="AM32" s="137"/>
      <c r="AN32" s="137"/>
      <c r="AO32" s="137"/>
      <c r="AP32" s="152"/>
      <c r="AS32" s="137"/>
      <c r="AT32" s="137"/>
      <c r="AU32" s="137"/>
      <c r="AV32" s="137"/>
      <c r="AW32" s="137"/>
      <c r="AX32" s="137"/>
      <c r="AY32" s="135"/>
      <c r="AZ32" s="153"/>
      <c r="BA32" s="153"/>
      <c r="BB32" s="153"/>
      <c r="BC32" s="150"/>
      <c r="BD32" s="154"/>
      <c r="BK32" s="135"/>
    </row>
    <row r="33" spans="1:63" s="128" customFormat="1" ht="18.600000000000001" x14ac:dyDescent="0.15">
      <c r="A33" s="292"/>
      <c r="B33" s="294"/>
      <c r="C33" s="295" t="s">
        <v>85</v>
      </c>
      <c r="D33" s="296"/>
      <c r="E33" s="134"/>
      <c r="F33" s="143"/>
      <c r="G33" s="143"/>
      <c r="H33" s="109"/>
      <c r="I33" s="109"/>
      <c r="J33" s="109"/>
      <c r="K33" s="109"/>
      <c r="L33" s="109"/>
      <c r="M33" s="109"/>
      <c r="N33" s="109"/>
      <c r="O33" s="109"/>
      <c r="P33" s="155"/>
      <c r="Q33" s="156"/>
      <c r="R33" s="109"/>
      <c r="S33" s="109"/>
      <c r="T33" s="109"/>
      <c r="U33" s="109"/>
      <c r="V33" s="109"/>
      <c r="W33" s="109"/>
      <c r="X33" s="238"/>
      <c r="Y33" s="159"/>
      <c r="Z33" s="157"/>
      <c r="AF33" s="158"/>
      <c r="AG33" s="158"/>
      <c r="AH33" s="140"/>
      <c r="AI33" s="137"/>
      <c r="AJ33" s="137"/>
      <c r="AK33" s="137"/>
      <c r="AL33" s="137"/>
      <c r="AM33" s="137"/>
      <c r="AN33" s="137"/>
      <c r="AO33" s="137"/>
      <c r="AP33" s="152"/>
      <c r="AS33" s="137"/>
      <c r="AT33" s="137"/>
      <c r="AU33" s="137"/>
      <c r="AV33" s="137"/>
      <c r="AW33" s="137"/>
      <c r="AX33" s="137"/>
      <c r="AY33" s="135"/>
      <c r="AZ33" s="153"/>
      <c r="BA33" s="153"/>
      <c r="BB33" s="153"/>
      <c r="BC33" s="150"/>
      <c r="BD33" s="154"/>
      <c r="BK33" s="135"/>
    </row>
    <row r="34" spans="1:63" s="128" customFormat="1" ht="24.6" customHeight="1" x14ac:dyDescent="0.2">
      <c r="A34" s="292"/>
      <c r="B34" s="297" t="s">
        <v>151</v>
      </c>
      <c r="C34" s="293"/>
      <c r="D34" s="359">
        <f>C34*1000</f>
        <v>0</v>
      </c>
      <c r="E34" s="134"/>
      <c r="F34" s="143"/>
      <c r="G34" s="143"/>
      <c r="H34" s="109"/>
      <c r="I34" s="109"/>
      <c r="J34" s="109"/>
      <c r="K34" s="109"/>
      <c r="L34" s="109"/>
      <c r="M34" s="109"/>
      <c r="N34" s="109"/>
      <c r="O34" s="109"/>
      <c r="P34" s="155"/>
      <c r="Q34" s="156"/>
      <c r="R34" s="109"/>
      <c r="S34" s="109"/>
      <c r="T34" s="109"/>
      <c r="U34" s="109"/>
      <c r="V34" s="109"/>
      <c r="W34" s="109"/>
      <c r="X34" s="238"/>
      <c r="Y34" s="159"/>
      <c r="Z34" s="157"/>
      <c r="AF34" s="158"/>
      <c r="AG34" s="158"/>
      <c r="AH34" s="140"/>
      <c r="AI34" s="137"/>
      <c r="AJ34" s="137"/>
      <c r="AK34" s="137"/>
      <c r="AL34" s="137"/>
      <c r="AM34" s="137"/>
      <c r="AN34" s="137"/>
      <c r="AO34" s="137"/>
      <c r="AP34" s="152"/>
      <c r="AS34" s="137"/>
      <c r="AT34" s="137"/>
      <c r="AU34" s="137"/>
      <c r="AV34" s="137"/>
      <c r="AW34" s="137"/>
      <c r="AX34" s="137"/>
      <c r="AY34" s="135"/>
      <c r="AZ34" s="153"/>
      <c r="BA34" s="153"/>
      <c r="BB34" s="153"/>
      <c r="BC34" s="150"/>
      <c r="BD34" s="154"/>
      <c r="BK34" s="135"/>
    </row>
    <row r="35" spans="1:63" s="128" customFormat="1" ht="11.4" customHeight="1" thickBot="1" x14ac:dyDescent="0.25">
      <c r="A35" s="292"/>
      <c r="B35" s="345" t="s">
        <v>237</v>
      </c>
      <c r="C35" s="298"/>
      <c r="D35" s="298"/>
      <c r="E35" s="134"/>
      <c r="F35" s="143"/>
      <c r="G35" s="143"/>
      <c r="H35" s="109"/>
      <c r="I35" s="109"/>
      <c r="J35" s="109"/>
      <c r="K35" s="109"/>
      <c r="L35" s="109"/>
      <c r="M35" s="109"/>
      <c r="N35" s="109"/>
      <c r="O35" s="109"/>
      <c r="P35" s="155"/>
      <c r="Q35" s="156"/>
      <c r="R35" s="109"/>
      <c r="S35" s="109"/>
      <c r="T35" s="109"/>
      <c r="U35" s="109"/>
      <c r="V35" s="109"/>
      <c r="W35" s="109"/>
      <c r="X35" s="238"/>
      <c r="Y35" s="159"/>
      <c r="Z35" s="157"/>
      <c r="AF35" s="158"/>
      <c r="AG35" s="158"/>
      <c r="AH35" s="140"/>
      <c r="AI35" s="137"/>
      <c r="AJ35" s="137"/>
      <c r="AK35" s="137"/>
      <c r="AL35" s="137"/>
      <c r="AM35" s="137"/>
      <c r="AN35" s="137"/>
      <c r="AO35" s="137"/>
      <c r="AP35" s="152"/>
      <c r="AS35" s="137"/>
      <c r="AT35" s="137"/>
      <c r="AU35" s="137"/>
      <c r="AV35" s="137"/>
      <c r="AW35" s="137"/>
      <c r="AX35" s="137"/>
      <c r="AY35" s="135"/>
      <c r="AZ35" s="153"/>
      <c r="BA35" s="153"/>
      <c r="BB35" s="153"/>
      <c r="BC35" s="150"/>
      <c r="BD35" s="154"/>
      <c r="BK35" s="135"/>
    </row>
    <row r="36" spans="1:63" s="128" customFormat="1" ht="23.4" customHeight="1" thickTop="1" thickBot="1" x14ac:dyDescent="0.25">
      <c r="A36" s="292"/>
      <c r="C36" s="346" t="s">
        <v>154</v>
      </c>
      <c r="D36" s="360">
        <f ca="1">SUM(D27:D34)</f>
        <v>0</v>
      </c>
      <c r="E36" s="134"/>
      <c r="F36" s="143"/>
      <c r="G36" s="143"/>
      <c r="H36" s="109"/>
      <c r="I36" s="109"/>
      <c r="J36" s="109"/>
      <c r="K36" s="109"/>
      <c r="L36" s="109"/>
      <c r="M36" s="109"/>
      <c r="N36" s="109"/>
      <c r="O36" s="109"/>
      <c r="P36" s="155"/>
      <c r="Q36" s="156"/>
      <c r="R36" s="109"/>
      <c r="S36" s="109"/>
      <c r="T36" s="109"/>
      <c r="U36" s="109"/>
      <c r="V36" s="109"/>
      <c r="W36" s="109"/>
      <c r="X36" s="238"/>
      <c r="Y36" s="159"/>
      <c r="Z36" s="157"/>
      <c r="AF36" s="158"/>
      <c r="AG36" s="158"/>
      <c r="AH36" s="140"/>
      <c r="AI36" s="137"/>
      <c r="AJ36" s="137"/>
      <c r="AK36" s="137"/>
      <c r="AL36" s="137"/>
      <c r="AM36" s="137"/>
      <c r="AN36" s="137"/>
      <c r="AO36" s="137"/>
      <c r="AP36" s="152"/>
      <c r="AS36" s="137"/>
      <c r="AT36" s="137"/>
      <c r="AU36" s="137"/>
      <c r="AV36" s="137"/>
      <c r="AW36" s="137"/>
      <c r="AX36" s="137"/>
      <c r="AY36" s="135"/>
      <c r="AZ36" s="153"/>
      <c r="BA36" s="153"/>
      <c r="BB36" s="153"/>
      <c r="BC36" s="150"/>
      <c r="BD36" s="154"/>
      <c r="BK36" s="135"/>
    </row>
    <row r="37" spans="1:63" s="128" customFormat="1" ht="7.2" customHeight="1" thickTop="1" x14ac:dyDescent="0.2">
      <c r="A37" s="299"/>
      <c r="B37" s="134"/>
      <c r="C37" s="134"/>
      <c r="D37" s="134"/>
      <c r="E37" s="134"/>
      <c r="F37" s="143"/>
      <c r="G37" s="143"/>
      <c r="H37" s="109"/>
      <c r="I37" s="109"/>
      <c r="J37" s="109"/>
      <c r="K37" s="109"/>
      <c r="L37" s="109"/>
      <c r="M37" s="109"/>
      <c r="N37" s="109"/>
      <c r="O37" s="109"/>
      <c r="P37" s="155"/>
      <c r="Q37" s="156"/>
      <c r="R37" s="109"/>
      <c r="S37" s="167"/>
      <c r="T37" s="167"/>
      <c r="U37" s="131"/>
      <c r="V37" s="131"/>
      <c r="W37" s="131"/>
      <c r="X37" s="131"/>
      <c r="Z37" s="157"/>
      <c r="AA37" s="161"/>
      <c r="AB37" s="170"/>
      <c r="AC37" s="170"/>
      <c r="AD37" s="170"/>
      <c r="AE37" s="170"/>
      <c r="AF37" s="161"/>
      <c r="AG37" s="161"/>
      <c r="AH37" s="168"/>
      <c r="AI37" s="168"/>
      <c r="AJ37" s="168"/>
      <c r="AK37" s="168"/>
      <c r="AL37" s="168"/>
      <c r="AM37" s="168"/>
      <c r="AN37" s="168"/>
      <c r="AO37" s="137"/>
      <c r="AP37" s="168"/>
      <c r="AQ37" s="169"/>
      <c r="AR37" s="169"/>
      <c r="AS37" s="169"/>
      <c r="AT37" s="169"/>
      <c r="AU37" s="169"/>
      <c r="AV37" s="169"/>
      <c r="AW37" s="169"/>
      <c r="AX37" s="169"/>
      <c r="AY37" s="169"/>
      <c r="AZ37" s="169"/>
      <c r="BA37" s="169"/>
      <c r="BB37" s="169"/>
      <c r="BC37" s="169"/>
      <c r="BD37" s="169"/>
      <c r="BE37" s="169"/>
      <c r="BF37" s="169"/>
      <c r="BG37" s="169"/>
      <c r="BH37" s="169"/>
      <c r="BI37" s="169"/>
    </row>
    <row r="38" spans="1:63" s="128" customFormat="1" ht="23.4" customHeight="1" x14ac:dyDescent="0.2">
      <c r="A38" s="300"/>
      <c r="B38" s="301" t="s">
        <v>86</v>
      </c>
      <c r="C38" s="302"/>
      <c r="D38" s="283"/>
      <c r="F38" s="171"/>
      <c r="G38" s="171"/>
      <c r="H38" s="131"/>
      <c r="I38" s="109"/>
      <c r="J38" s="109"/>
      <c r="K38" s="109"/>
      <c r="L38" s="109"/>
      <c r="M38" s="109"/>
      <c r="N38" s="109"/>
      <c r="O38" s="109"/>
      <c r="P38" s="109"/>
      <c r="Q38" s="156"/>
      <c r="R38" s="109"/>
      <c r="S38" s="109"/>
      <c r="T38" s="109"/>
      <c r="U38" s="131"/>
      <c r="V38" s="131"/>
      <c r="W38" s="131"/>
      <c r="X38" s="131"/>
      <c r="Z38" s="159"/>
      <c r="AA38" s="172"/>
      <c r="AB38" s="173"/>
      <c r="AC38" s="161"/>
      <c r="AD38" s="161"/>
      <c r="AE38" s="161"/>
      <c r="AF38" s="161"/>
      <c r="AG38" s="161"/>
      <c r="AH38" s="168"/>
      <c r="AI38" s="168"/>
      <c r="AJ38" s="168"/>
      <c r="AK38" s="168"/>
      <c r="AL38" s="168"/>
      <c r="AM38" s="168"/>
      <c r="AN38" s="168"/>
      <c r="AO38" s="137"/>
      <c r="AP38" s="168"/>
      <c r="AQ38" s="169"/>
      <c r="AR38" s="169"/>
      <c r="AS38" s="169"/>
      <c r="AT38" s="169"/>
      <c r="AU38" s="169"/>
      <c r="AV38" s="169"/>
      <c r="AW38" s="169"/>
      <c r="AX38" s="169"/>
      <c r="AY38" s="169"/>
      <c r="AZ38" s="169"/>
      <c r="BA38" s="169"/>
      <c r="BB38" s="169"/>
      <c r="BC38" s="169"/>
      <c r="BD38" s="169"/>
      <c r="BE38" s="169"/>
      <c r="BF38" s="169"/>
      <c r="BG38" s="169"/>
      <c r="BH38" s="169"/>
      <c r="BI38" s="169"/>
    </row>
    <row r="39" spans="1:63" s="128" customFormat="1" ht="5.4" customHeight="1" x14ac:dyDescent="0.2">
      <c r="A39" s="300"/>
      <c r="B39" s="134"/>
      <c r="F39" s="171"/>
      <c r="G39" s="171"/>
      <c r="H39" s="131"/>
      <c r="I39" s="109"/>
      <c r="J39" s="109"/>
      <c r="K39" s="109"/>
      <c r="L39" s="109"/>
      <c r="M39" s="109"/>
      <c r="N39" s="109"/>
      <c r="O39" s="109"/>
      <c r="P39" s="109"/>
      <c r="Q39" s="156"/>
      <c r="R39" s="109"/>
      <c r="S39" s="109"/>
      <c r="T39" s="109"/>
      <c r="U39" s="131"/>
      <c r="V39" s="131"/>
      <c r="W39" s="131"/>
      <c r="X39" s="131"/>
      <c r="Z39" s="159"/>
      <c r="AA39" s="172"/>
      <c r="AB39" s="173"/>
      <c r="AC39" s="161"/>
      <c r="AD39" s="161"/>
      <c r="AE39" s="161"/>
      <c r="AF39" s="161"/>
      <c r="AG39" s="161"/>
      <c r="AH39" s="168"/>
      <c r="AI39" s="168"/>
      <c r="AJ39" s="168"/>
      <c r="AK39" s="168"/>
      <c r="AL39" s="168"/>
      <c r="AM39" s="168"/>
      <c r="AN39" s="168"/>
      <c r="AO39" s="137"/>
      <c r="AP39" s="168"/>
      <c r="AQ39" s="169"/>
      <c r="AR39" s="169"/>
      <c r="AS39" s="169"/>
      <c r="AT39" s="169"/>
      <c r="AU39" s="169"/>
      <c r="AV39" s="169"/>
      <c r="AW39" s="169"/>
      <c r="AX39" s="169"/>
      <c r="AY39" s="169"/>
      <c r="AZ39" s="169"/>
      <c r="BA39" s="169"/>
      <c r="BB39" s="169"/>
      <c r="BC39" s="169"/>
      <c r="BD39" s="169"/>
      <c r="BE39" s="169"/>
      <c r="BF39" s="169"/>
      <c r="BG39" s="169"/>
      <c r="BH39" s="169"/>
      <c r="BI39" s="169"/>
    </row>
    <row r="40" spans="1:63" ht="13.2" customHeight="1" x14ac:dyDescent="0.15">
      <c r="A40" s="174"/>
      <c r="B40" s="120"/>
      <c r="C40" s="143"/>
      <c r="D40" s="120"/>
      <c r="E40" s="120"/>
      <c r="F40" s="120"/>
      <c r="G40" s="120"/>
      <c r="H40" s="110"/>
      <c r="I40" s="110"/>
      <c r="J40" s="110"/>
      <c r="K40" s="110"/>
      <c r="L40" s="175"/>
      <c r="M40" s="175"/>
      <c r="N40" s="175"/>
      <c r="O40" s="175"/>
      <c r="P40" s="110"/>
      <c r="Q40" s="110"/>
      <c r="R40" s="110"/>
      <c r="S40" s="110"/>
      <c r="T40" s="110"/>
      <c r="U40" s="110"/>
      <c r="V40" s="110"/>
      <c r="W40" s="110"/>
      <c r="X40" s="175"/>
    </row>
    <row r="41" spans="1:63" ht="11.4" customHeight="1" x14ac:dyDescent="0.15">
      <c r="A41" s="174"/>
      <c r="B41" s="120"/>
      <c r="C41" s="143"/>
      <c r="D41" s="120"/>
      <c r="E41" s="120"/>
      <c r="F41" s="120"/>
      <c r="G41" s="120"/>
      <c r="H41" s="110"/>
      <c r="I41" s="110"/>
      <c r="J41" s="110"/>
      <c r="K41" s="110"/>
      <c r="L41" s="175"/>
      <c r="M41" s="175"/>
      <c r="N41" s="175"/>
      <c r="O41" s="175"/>
      <c r="P41" s="110"/>
      <c r="Q41" s="110"/>
      <c r="R41" s="110"/>
      <c r="S41" s="110"/>
      <c r="T41" s="110"/>
      <c r="U41" s="110"/>
      <c r="V41" s="110"/>
      <c r="W41" s="110"/>
      <c r="X41" s="175"/>
    </row>
    <row r="42" spans="1:63" ht="23.4" customHeight="1" x14ac:dyDescent="0.15">
      <c r="A42" s="109"/>
      <c r="B42" s="109"/>
      <c r="C42" s="109"/>
      <c r="D42" s="109"/>
      <c r="E42" s="177"/>
      <c r="F42" s="177"/>
      <c r="G42" s="177"/>
      <c r="H42" s="177"/>
      <c r="I42" s="177"/>
      <c r="J42" s="178"/>
      <c r="K42" s="110"/>
      <c r="L42" s="175"/>
      <c r="M42" s="175"/>
      <c r="N42" s="175"/>
      <c r="O42" s="175"/>
      <c r="P42" s="110"/>
      <c r="Q42" s="110"/>
      <c r="R42" s="110"/>
      <c r="S42" s="110"/>
      <c r="T42" s="110"/>
      <c r="U42" s="110"/>
      <c r="V42" s="110"/>
      <c r="W42" s="110"/>
      <c r="X42" s="175"/>
    </row>
    <row r="43" spans="1:63" ht="23.4" customHeight="1" x14ac:dyDescent="0.15">
      <c r="A43" s="109"/>
      <c r="B43" s="109"/>
      <c r="C43" s="109"/>
      <c r="D43" s="109"/>
      <c r="E43" s="177"/>
      <c r="F43" s="177"/>
      <c r="G43" s="177"/>
      <c r="H43" s="177"/>
      <c r="I43" s="177"/>
      <c r="J43" s="178"/>
      <c r="K43" s="110"/>
      <c r="L43" s="175"/>
      <c r="M43" s="175"/>
      <c r="N43" s="175"/>
      <c r="O43" s="175"/>
      <c r="P43" s="110"/>
      <c r="Q43" s="110"/>
      <c r="R43" s="110"/>
      <c r="S43" s="110"/>
      <c r="T43" s="110"/>
      <c r="U43" s="110"/>
      <c r="V43" s="110"/>
      <c r="W43" s="110"/>
      <c r="X43" s="175"/>
    </row>
    <row r="44" spans="1:63" x14ac:dyDescent="0.15">
      <c r="B44" s="118" t="s">
        <v>155</v>
      </c>
    </row>
    <row r="45" spans="1:63" x14ac:dyDescent="0.15">
      <c r="B45" s="118" t="s">
        <v>238</v>
      </c>
    </row>
    <row r="46" spans="1:63" x14ac:dyDescent="0.15">
      <c r="B46" s="347" t="s">
        <v>239</v>
      </c>
    </row>
    <row r="47" spans="1:63" x14ac:dyDescent="0.15">
      <c r="B47" s="232"/>
    </row>
  </sheetData>
  <sheetProtection sheet="1" selectLockedCells="1"/>
  <mergeCells count="5">
    <mergeCell ref="B6:D6"/>
    <mergeCell ref="B9:D9"/>
    <mergeCell ref="B10:D10"/>
    <mergeCell ref="B4:D4"/>
    <mergeCell ref="B11:D11"/>
  </mergeCells>
  <phoneticPr fontId="3"/>
  <conditionalFormatting sqref="B5 D5 B7 D7 B9:D10 B14:D23 C34 D38">
    <cfRule type="expression" dxfId="2" priority="2">
      <formula>B5=""</formula>
    </cfRule>
  </conditionalFormatting>
  <conditionalFormatting sqref="B4:D4">
    <cfRule type="expression" dxfId="1" priority="1">
      <formula>B4=""</formula>
    </cfRule>
  </conditionalFormatting>
  <dataValidations count="10">
    <dataValidation type="list" allowBlank="1" showInputMessage="1" showErrorMessage="1" sqref="D7" xr:uid="{4A5F66EC-0D2C-4FDA-8B52-64EA025F2E92}">
      <formula1>$H$8:$S$8</formula1>
    </dataValidation>
    <dataValidation imeMode="halfKatakana" allowBlank="1" showInputMessage="1" showErrorMessage="1" sqref="D5 B15:D15" xr:uid="{C2166516-965C-4F8A-8716-D02B6C6D33C1}"/>
    <dataValidation type="list" allowBlank="1" showInputMessage="1" showErrorMessage="1" sqref="AY8" xr:uid="{54353BFD-7111-48A1-A2BD-C441E217E0F6}">
      <formula1>#REF!</formula1>
    </dataValidation>
    <dataValidation type="list" allowBlank="1" showInputMessage="1" showErrorMessage="1" sqref="J42:J43" xr:uid="{FF0C105B-43D7-456C-9A7A-C6CD73C18DE2}">
      <formula1>$H$14:$K$14</formula1>
    </dataValidation>
    <dataValidation allowBlank="1" showInputMessage="1" sqref="AI8:AM13 AI25:AM36 AQ9:AW36" xr:uid="{1D021E7D-50D0-4521-9297-BC6315EBC4F9}"/>
    <dataValidation type="list" allowBlank="1" showInputMessage="1" showErrorMessage="1" sqref="B7" xr:uid="{C8423A36-B9C0-4747-9B97-97041C125A80}">
      <formula1>$H$7:$K$7</formula1>
    </dataValidation>
    <dataValidation type="list" allowBlank="1" showInputMessage="1" showErrorMessage="1" sqref="B19:D19" xr:uid="{230A4523-519B-48A7-A797-E372CF4F0714}">
      <formula1>$H$14:$L$14</formula1>
    </dataValidation>
    <dataValidation type="list" allowBlank="1" showInputMessage="1" showErrorMessage="1" sqref="B21:D22" xr:uid="{17FA0DD6-3015-4BD6-92D3-1C19ACF4BE5F}">
      <formula1>$H$15:$I$15</formula1>
    </dataValidation>
    <dataValidation type="list" allowBlank="1" showInputMessage="1" showErrorMessage="1" sqref="B17:D18" xr:uid="{02A195D8-B84A-4303-B2E4-86060417339C}">
      <formula1>$H$17:$W$17</formula1>
    </dataValidation>
    <dataValidation imeMode="halfAlpha" allowBlank="1" showInputMessage="1" showErrorMessage="1" sqref="B23:D23" xr:uid="{3AEBC82A-A8C9-4330-924A-7DC69ED07996}"/>
  </dataValidations>
  <pageMargins left="0.51181102362204722" right="0.51181102362204722" top="0.74803149606299213" bottom="0.74803149606299213" header="0.31496062992125984" footer="0.31496062992125984"/>
  <pageSetup paperSize="9" orientation="portrait"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92D050"/>
  </sheetPr>
  <dimension ref="A1:ED62"/>
  <sheetViews>
    <sheetView view="pageBreakPreview" zoomScaleNormal="100" zoomScaleSheetLayoutView="100" workbookViewId="0">
      <selection activeCell="A6" sqref="A6"/>
    </sheetView>
  </sheetViews>
  <sheetFormatPr defaultColWidth="8.88671875" defaultRowHeight="12.6" x14ac:dyDescent="0.15"/>
  <cols>
    <col min="1" max="1" width="11.109375" style="2" customWidth="1"/>
    <col min="2" max="2" width="7.21875" style="2" hidden="1" customWidth="1"/>
    <col min="3" max="6" width="8.109375" style="2" customWidth="1"/>
    <col min="7" max="7" width="9.77734375" style="2" customWidth="1"/>
    <col min="8" max="10" width="8" style="2" customWidth="1"/>
    <col min="11" max="12" width="10.33203125" style="2" customWidth="1"/>
    <col min="13" max="13" width="9.77734375" style="2" hidden="1" customWidth="1"/>
    <col min="14" max="14" width="27.77734375" style="2" customWidth="1"/>
    <col min="15" max="20" width="1.6640625" style="13" customWidth="1"/>
    <col min="21" max="21" width="7.77734375" style="13" customWidth="1"/>
    <col min="22" max="22" width="11.44140625" style="2" customWidth="1"/>
    <col min="23" max="23" width="27.5546875" style="2" customWidth="1"/>
    <col min="24" max="24" width="27.77734375" style="2" customWidth="1"/>
    <col min="25" max="30" width="1.6640625" style="13" customWidth="1"/>
    <col min="31" max="31" width="7.77734375" style="13" customWidth="1"/>
    <col min="32" max="32" width="11.44140625" style="2" customWidth="1"/>
    <col min="33" max="33" width="27.5546875" style="2" customWidth="1"/>
    <col min="34" max="34" width="9.44140625" style="2" hidden="1" customWidth="1"/>
    <col min="35" max="35" width="6.109375" style="2" hidden="1" customWidth="1"/>
    <col min="36" max="36" width="2.33203125" style="2" hidden="1" customWidth="1"/>
    <col min="37" max="37" width="27.77734375" style="2" hidden="1" customWidth="1"/>
    <col min="38" max="43" width="1.6640625" style="13" hidden="1" customWidth="1"/>
    <col min="44" max="44" width="8.5546875" style="2" hidden="1" customWidth="1"/>
    <col min="45" max="45" width="4.88671875" style="2" hidden="1" customWidth="1"/>
    <col min="46" max="46" width="27.77734375" style="2" hidden="1" customWidth="1"/>
    <col min="47" max="52" width="1.6640625" style="13" hidden="1" customWidth="1"/>
    <col min="53" max="53" width="8.5546875" style="2" hidden="1" customWidth="1"/>
    <col min="54" max="54" width="4.88671875" style="2" hidden="1" customWidth="1"/>
    <col min="55" max="55" width="9.44140625" style="2" hidden="1" customWidth="1"/>
    <col min="56" max="56" width="6.109375" style="2" hidden="1" customWidth="1"/>
    <col min="57" max="57" width="8.109375" style="2" hidden="1" customWidth="1"/>
    <col min="58" max="58" width="7.5546875" style="2" customWidth="1"/>
    <col min="59" max="59" width="1.88671875" style="1" customWidth="1"/>
    <col min="60" max="60" width="5.77734375" style="83" customWidth="1"/>
    <col min="61" max="64" width="3.109375" style="80" customWidth="1"/>
    <col min="65" max="73" width="3.109375" style="77" customWidth="1"/>
    <col min="74" max="105" width="3.109375" style="1" customWidth="1"/>
    <col min="106" max="117" width="3.109375" style="1" hidden="1" customWidth="1"/>
    <col min="118" max="123" width="2.77734375" style="1" hidden="1" customWidth="1"/>
    <col min="124" max="126" width="2.77734375" style="1" customWidth="1"/>
    <col min="127" max="129" width="2.88671875" style="1" customWidth="1"/>
    <col min="130" max="130" width="5.77734375" style="1" customWidth="1"/>
    <col min="131" max="134" width="3" style="1" customWidth="1"/>
    <col min="135" max="16384" width="8.88671875" style="1"/>
  </cols>
  <sheetData>
    <row r="1" spans="1:134" ht="25.2" x14ac:dyDescent="0.15">
      <c r="A1" s="103" t="str">
        <f>申込書!H1&amp;"・参加選手登録(訂正版)"</f>
        <v>第28回 北海道ジュニア陸上競技選手権大会・参加選手登録(訂正版)</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329"/>
      <c r="AI1" s="7"/>
      <c r="AJ1" s="7"/>
      <c r="AK1" s="7"/>
      <c r="AL1" s="7"/>
      <c r="AM1" s="7"/>
      <c r="AN1" s="7"/>
      <c r="AO1" s="7"/>
      <c r="AP1" s="7"/>
      <c r="AQ1" s="7"/>
      <c r="AR1" s="7"/>
      <c r="AS1" s="7"/>
      <c r="AT1" s="7"/>
      <c r="AU1" s="7"/>
      <c r="AV1" s="7"/>
      <c r="AW1" s="7"/>
      <c r="AX1" s="7"/>
      <c r="AY1" s="7"/>
      <c r="AZ1" s="7"/>
      <c r="BA1" s="7"/>
      <c r="BB1" s="7"/>
      <c r="BC1" s="7"/>
      <c r="BD1" s="7"/>
      <c r="BE1" s="7"/>
      <c r="BF1" s="7"/>
      <c r="BG1" s="53"/>
      <c r="BI1" s="38"/>
      <c r="BJ1" s="42"/>
      <c r="BK1" s="42"/>
      <c r="BL1" s="42"/>
      <c r="BM1" s="41"/>
      <c r="BN1" s="41"/>
      <c r="BO1" s="41"/>
      <c r="BP1" s="58"/>
      <c r="BQ1" s="58"/>
      <c r="BR1" s="38" t="s">
        <v>0</v>
      </c>
      <c r="BS1" s="38" t="s">
        <v>15</v>
      </c>
      <c r="BT1" s="58" t="s">
        <v>72</v>
      </c>
      <c r="BU1" s="58" t="s">
        <v>73</v>
      </c>
      <c r="BV1" s="58"/>
      <c r="BW1" s="39"/>
      <c r="BX1" s="58"/>
      <c r="BY1" s="58"/>
      <c r="BZ1" s="58"/>
      <c r="CA1" s="58"/>
      <c r="CB1" s="58"/>
      <c r="CC1" s="58"/>
      <c r="CD1" s="58"/>
      <c r="CE1" s="58"/>
      <c r="CF1" s="58"/>
      <c r="CG1" s="58">
        <f>COUNTIF(B6:B54,"※")</f>
        <v>0</v>
      </c>
      <c r="CH1" s="58">
        <f>CJ1-CK1</f>
        <v>1</v>
      </c>
      <c r="CI1" s="58">
        <f>COUNTIF(M6:M54,"○")</f>
        <v>0</v>
      </c>
      <c r="CJ1" s="58">
        <f>COUNTIF(B6:B54,"")</f>
        <v>48</v>
      </c>
      <c r="CK1" s="58">
        <f>COUNTBLANK(C6:C54)</f>
        <v>47</v>
      </c>
      <c r="CL1" s="39"/>
      <c r="CM1" s="58"/>
      <c r="CN1" s="58" t="s">
        <v>16</v>
      </c>
      <c r="CO1" s="58" t="s">
        <v>2</v>
      </c>
      <c r="CP1" s="58" t="s">
        <v>3</v>
      </c>
      <c r="CQ1" s="58" t="s">
        <v>16</v>
      </c>
      <c r="CR1" s="58"/>
      <c r="CS1" s="58"/>
      <c r="CT1" s="58"/>
      <c r="CU1" s="58"/>
      <c r="CV1" s="58"/>
      <c r="CW1" s="58"/>
      <c r="CX1" s="58"/>
      <c r="CY1" s="58"/>
      <c r="CZ1" s="58"/>
      <c r="DA1" s="58"/>
      <c r="DB1" s="58"/>
      <c r="DC1" s="58"/>
      <c r="DD1" s="58"/>
      <c r="DE1" s="58"/>
      <c r="DF1" s="58"/>
      <c r="DG1" s="58"/>
      <c r="DH1" s="58"/>
      <c r="DI1" s="58"/>
      <c r="DJ1" s="58"/>
      <c r="DK1" s="58"/>
      <c r="DL1" s="58"/>
      <c r="DM1" s="58"/>
      <c r="DN1" s="58"/>
      <c r="DO1" s="58"/>
      <c r="DP1" s="58"/>
      <c r="DQ1" s="58"/>
      <c r="DR1" s="58"/>
      <c r="DS1" s="58"/>
      <c r="DT1" s="58"/>
      <c r="DU1" s="58"/>
      <c r="DV1" s="58"/>
      <c r="DW1" s="58"/>
      <c r="DX1" s="58"/>
      <c r="DY1" s="58"/>
      <c r="DZ1" s="39"/>
      <c r="EA1" s="39"/>
      <c r="EB1" s="39"/>
      <c r="EC1" s="39"/>
      <c r="ED1" s="39"/>
    </row>
    <row r="2" spans="1:134" ht="16.2" customHeight="1" x14ac:dyDescent="0.15">
      <c r="I2" s="3"/>
      <c r="N2" s="330" t="s">
        <v>191</v>
      </c>
      <c r="AK2" s="331"/>
      <c r="BG2" s="54"/>
      <c r="BH2" s="40"/>
      <c r="BI2" s="67"/>
      <c r="BJ2" s="67"/>
      <c r="BK2" s="67"/>
      <c r="BL2" s="67"/>
      <c r="BM2" s="67"/>
      <c r="BN2" s="50"/>
      <c r="BO2" s="50"/>
      <c r="BP2" s="50"/>
      <c r="BQ2" s="50"/>
      <c r="BR2" s="50"/>
      <c r="BS2" s="50"/>
      <c r="BT2" s="50"/>
      <c r="BU2" s="50"/>
      <c r="BV2" s="50"/>
      <c r="BW2" s="39"/>
      <c r="BX2" s="50"/>
      <c r="BY2" s="50"/>
      <c r="BZ2" s="50"/>
      <c r="CA2" s="50"/>
      <c r="CB2" s="50"/>
      <c r="CC2" s="50"/>
      <c r="CD2" s="50"/>
      <c r="CE2" s="50"/>
      <c r="CF2" s="50"/>
      <c r="CG2" s="50" t="s">
        <v>38</v>
      </c>
      <c r="CH2" s="50" t="s">
        <v>37</v>
      </c>
      <c r="CI2" s="59" t="s">
        <v>36</v>
      </c>
      <c r="CJ2" s="60"/>
      <c r="CK2" s="60"/>
      <c r="CL2" s="39"/>
      <c r="CM2" s="60"/>
      <c r="CN2" s="60"/>
      <c r="CO2" s="60"/>
      <c r="CP2" s="60"/>
      <c r="CQ2" s="60"/>
      <c r="CR2" s="60"/>
      <c r="CS2" s="60"/>
      <c r="CT2" s="60"/>
      <c r="CU2" s="60"/>
      <c r="CV2" s="60"/>
      <c r="CW2" s="60"/>
      <c r="CX2" s="60"/>
      <c r="CY2" s="60"/>
      <c r="CZ2" s="60"/>
      <c r="DA2" s="60"/>
      <c r="DB2" s="60"/>
      <c r="DC2" s="60"/>
      <c r="DD2" s="60"/>
      <c r="DE2" s="60"/>
      <c r="DF2" s="60"/>
      <c r="DG2" s="60"/>
      <c r="DH2" s="60"/>
      <c r="DI2" s="60"/>
      <c r="DJ2" s="60"/>
      <c r="DK2" s="60"/>
      <c r="DL2" s="60"/>
      <c r="DM2" s="60"/>
      <c r="DN2" s="60"/>
      <c r="DO2" s="60"/>
      <c r="DP2" s="60"/>
      <c r="DQ2" s="60"/>
      <c r="DR2" s="60"/>
      <c r="DS2" s="60"/>
      <c r="DT2" s="60"/>
      <c r="DU2" s="60"/>
      <c r="DV2" s="60"/>
      <c r="DW2" s="39"/>
      <c r="DX2" s="39"/>
      <c r="DY2" s="39"/>
      <c r="DZ2" s="39"/>
      <c r="EA2" s="39"/>
      <c r="EB2" s="39"/>
      <c r="EC2" s="39"/>
      <c r="ED2" s="39"/>
    </row>
    <row r="3" spans="1:134" ht="16.2" customHeight="1" x14ac:dyDescent="0.15">
      <c r="A3" s="8" t="s">
        <v>152</v>
      </c>
      <c r="B3" s="26"/>
      <c r="C3" s="102"/>
      <c r="D3" s="10"/>
      <c r="E3" s="10"/>
      <c r="F3" s="10"/>
      <c r="G3" s="10"/>
      <c r="H3" s="102"/>
      <c r="J3" s="102"/>
      <c r="K3" s="10"/>
      <c r="L3" s="10"/>
      <c r="M3" s="10"/>
      <c r="N3" s="217"/>
      <c r="O3" s="27"/>
      <c r="P3" s="27"/>
      <c r="Q3" s="27"/>
      <c r="R3" s="27"/>
      <c r="S3" s="27"/>
      <c r="T3" s="27"/>
      <c r="U3" s="27"/>
      <c r="V3" s="27"/>
      <c r="W3" s="27"/>
      <c r="X3" s="217"/>
      <c r="Y3" s="27"/>
      <c r="Z3" s="27"/>
      <c r="AA3" s="27"/>
      <c r="AB3" s="27"/>
      <c r="AC3" s="27"/>
      <c r="AD3" s="27"/>
      <c r="AE3" s="27"/>
      <c r="AF3" s="27"/>
      <c r="AG3" s="57"/>
      <c r="AH3" s="27"/>
      <c r="AI3" s="28"/>
      <c r="AJ3" s="29"/>
      <c r="AK3" s="10"/>
      <c r="AL3" s="10"/>
      <c r="AM3" s="10"/>
      <c r="AN3" s="10"/>
      <c r="AO3" s="10"/>
      <c r="AP3" s="10"/>
      <c r="AQ3" s="10"/>
      <c r="AR3" s="10"/>
      <c r="AS3" s="10"/>
      <c r="AT3" s="10"/>
      <c r="AU3" s="10"/>
      <c r="AV3" s="10"/>
      <c r="AW3" s="10"/>
      <c r="AX3" s="10"/>
      <c r="AY3" s="10"/>
      <c r="AZ3" s="10"/>
      <c r="BA3" s="10"/>
      <c r="BB3" s="10"/>
      <c r="BC3" s="10"/>
      <c r="BD3" s="29"/>
      <c r="BE3" s="106"/>
      <c r="BF3" s="29"/>
      <c r="BG3" s="55"/>
      <c r="BH3" s="45"/>
      <c r="BI3" s="69"/>
      <c r="BJ3" s="41"/>
      <c r="BK3" s="41"/>
      <c r="BL3" s="41"/>
      <c r="BM3" s="41"/>
      <c r="BN3" s="41"/>
      <c r="BO3" s="41"/>
      <c r="BP3" s="41"/>
      <c r="BQ3" s="41"/>
      <c r="BR3" s="41"/>
      <c r="BS3" s="70"/>
      <c r="BT3" s="42"/>
      <c r="BU3" s="41"/>
      <c r="BV3" s="42"/>
      <c r="BW3" s="41"/>
      <c r="BX3" s="41"/>
      <c r="BY3" s="41"/>
      <c r="BZ3" s="41"/>
      <c r="CA3" s="41"/>
      <c r="CB3" s="41"/>
      <c r="CC3" s="41"/>
      <c r="CD3" s="41"/>
      <c r="CE3" s="41"/>
      <c r="CF3" s="41"/>
      <c r="CG3" s="41"/>
      <c r="CH3" s="73" t="s">
        <v>27</v>
      </c>
      <c r="CI3" s="73" t="s">
        <v>28</v>
      </c>
      <c r="CJ3" s="71"/>
      <c r="CK3" s="72"/>
      <c r="CL3" s="72"/>
      <c r="CM3" s="69"/>
      <c r="CN3" s="42"/>
      <c r="CO3" s="42"/>
      <c r="CP3" s="42"/>
      <c r="CQ3" s="70"/>
      <c r="CR3" s="70"/>
      <c r="CS3" s="42"/>
      <c r="CT3" s="70"/>
      <c r="CU3" s="42"/>
      <c r="CV3" s="70"/>
      <c r="CW3" s="42"/>
      <c r="CX3" s="70"/>
      <c r="CY3" s="42"/>
      <c r="CZ3" s="70"/>
      <c r="DA3" s="61"/>
      <c r="DB3" s="61"/>
      <c r="DC3" s="61"/>
      <c r="DD3" s="61"/>
      <c r="DE3" s="61"/>
      <c r="DF3" s="61"/>
      <c r="DG3" s="61"/>
      <c r="DH3" s="61"/>
      <c r="DI3" s="61"/>
      <c r="DJ3" s="61"/>
      <c r="DK3" s="61"/>
      <c r="DL3" s="61"/>
      <c r="DM3" s="61"/>
      <c r="DN3" s="39"/>
      <c r="DO3" s="39"/>
      <c r="DP3" s="39"/>
      <c r="DQ3" s="39"/>
      <c r="DR3" s="39"/>
      <c r="DS3" s="39"/>
      <c r="DT3" s="39"/>
      <c r="DU3" s="39"/>
      <c r="DV3" s="39"/>
      <c r="DW3" s="39"/>
      <c r="DX3" s="39"/>
      <c r="DY3" s="39"/>
      <c r="DZ3" s="39"/>
      <c r="EA3" s="39"/>
      <c r="EB3" s="39"/>
      <c r="EC3" s="39"/>
      <c r="ED3" s="39"/>
    </row>
    <row r="4" spans="1:134" ht="48" customHeight="1" x14ac:dyDescent="0.15">
      <c r="A4" s="188" t="s">
        <v>29</v>
      </c>
      <c r="B4" s="189" t="s">
        <v>192</v>
      </c>
      <c r="C4" s="393" t="s">
        <v>1</v>
      </c>
      <c r="D4" s="393"/>
      <c r="E4" s="393" t="s">
        <v>5</v>
      </c>
      <c r="F4" s="393"/>
      <c r="G4" s="190" t="s">
        <v>23</v>
      </c>
      <c r="H4" s="191" t="s">
        <v>274</v>
      </c>
      <c r="I4" s="190" t="s">
        <v>63</v>
      </c>
      <c r="J4" s="190" t="s">
        <v>247</v>
      </c>
      <c r="K4" s="190" t="s">
        <v>21</v>
      </c>
      <c r="L4" s="188" t="s">
        <v>22</v>
      </c>
      <c r="M4" s="192"/>
      <c r="N4" s="304" t="s">
        <v>68</v>
      </c>
      <c r="O4" s="394" t="s">
        <v>113</v>
      </c>
      <c r="P4" s="395"/>
      <c r="Q4" s="395"/>
      <c r="R4" s="395"/>
      <c r="S4" s="395"/>
      <c r="T4" s="396"/>
      <c r="U4" s="305" t="s">
        <v>193</v>
      </c>
      <c r="V4" s="306" t="s">
        <v>115</v>
      </c>
      <c r="W4" s="307" t="s">
        <v>213</v>
      </c>
      <c r="X4" s="308" t="s">
        <v>69</v>
      </c>
      <c r="Y4" s="394" t="s">
        <v>114</v>
      </c>
      <c r="Z4" s="395"/>
      <c r="AA4" s="395"/>
      <c r="AB4" s="395"/>
      <c r="AC4" s="395"/>
      <c r="AD4" s="396"/>
      <c r="AE4" s="305" t="s">
        <v>194</v>
      </c>
      <c r="AF4" s="306" t="s">
        <v>116</v>
      </c>
      <c r="AG4" s="307" t="s">
        <v>214</v>
      </c>
      <c r="AH4" s="307"/>
      <c r="AI4" s="309"/>
      <c r="AJ4" s="310"/>
      <c r="AK4" s="310"/>
      <c r="AL4" s="311"/>
      <c r="AM4" s="311"/>
      <c r="AN4" s="311"/>
      <c r="AO4" s="311"/>
      <c r="AP4" s="311"/>
      <c r="AQ4" s="311"/>
      <c r="AR4" s="312"/>
      <c r="AS4" s="313"/>
      <c r="AT4" s="310"/>
      <c r="AU4" s="311"/>
      <c r="AV4" s="311"/>
      <c r="AW4" s="311"/>
      <c r="AX4" s="311"/>
      <c r="AY4" s="311"/>
      <c r="AZ4" s="311"/>
      <c r="BA4" s="312"/>
      <c r="BB4" s="313"/>
      <c r="BC4" s="314"/>
      <c r="BD4" s="315"/>
      <c r="BE4" s="304"/>
      <c r="BF4" s="316" t="s">
        <v>62</v>
      </c>
      <c r="BG4" s="56"/>
      <c r="BH4" s="46"/>
      <c r="BI4" s="42"/>
      <c r="BJ4" s="42"/>
      <c r="BK4" s="42"/>
      <c r="BL4" s="42"/>
      <c r="BM4" s="41"/>
      <c r="BN4" s="41"/>
      <c r="BO4" s="41"/>
      <c r="BP4" s="41"/>
      <c r="BQ4" s="41"/>
      <c r="BR4" s="41"/>
      <c r="BS4" s="41"/>
      <c r="BT4" s="41"/>
      <c r="BU4" s="41"/>
      <c r="BV4" s="39"/>
      <c r="BW4" s="39"/>
      <c r="BX4" s="39"/>
      <c r="BY4" s="39"/>
      <c r="BZ4" s="39"/>
      <c r="CA4" s="39"/>
      <c r="CB4" s="39"/>
      <c r="CC4" s="39"/>
      <c r="CD4" s="39"/>
      <c r="CE4" s="39"/>
      <c r="CF4" s="39"/>
      <c r="CG4" s="39"/>
      <c r="CH4" s="39"/>
      <c r="CI4" s="39"/>
      <c r="CJ4" s="48"/>
      <c r="CK4" s="48"/>
      <c r="CL4" s="48"/>
      <c r="CM4" s="39"/>
      <c r="CN4" s="39"/>
      <c r="CO4" s="39"/>
      <c r="CP4" s="39"/>
      <c r="CQ4" s="39"/>
      <c r="CR4" s="39"/>
      <c r="CS4" s="39"/>
      <c r="CT4" s="39"/>
      <c r="CU4" s="39"/>
      <c r="CV4" s="39"/>
      <c r="CW4" s="39"/>
      <c r="CX4" s="39"/>
      <c r="CY4" s="39"/>
      <c r="CZ4" s="39"/>
      <c r="DA4" s="39"/>
      <c r="DB4" s="39"/>
      <c r="DC4" s="39"/>
      <c r="DD4" s="39"/>
      <c r="DE4" s="39"/>
      <c r="DF4" s="39"/>
      <c r="DG4" s="39"/>
      <c r="DH4" s="39"/>
      <c r="DI4" s="39"/>
      <c r="DJ4" s="39"/>
      <c r="DK4" s="39"/>
      <c r="DL4" s="39"/>
      <c r="DM4" s="39"/>
      <c r="DN4" s="47"/>
      <c r="DO4" s="47"/>
      <c r="DP4" s="47"/>
      <c r="DQ4" s="47"/>
      <c r="DR4" s="47"/>
      <c r="DS4" s="47"/>
      <c r="DT4" s="47"/>
      <c r="DU4" s="47"/>
      <c r="DV4" s="47"/>
      <c r="DW4" s="68"/>
      <c r="DX4" s="39"/>
      <c r="DY4" s="39"/>
      <c r="DZ4" s="39"/>
      <c r="EA4" s="39"/>
      <c r="EB4" s="39"/>
      <c r="EC4" s="39"/>
      <c r="ED4" s="39"/>
    </row>
    <row r="5" spans="1:134" ht="21.6" customHeight="1" x14ac:dyDescent="0.15">
      <c r="A5" s="193">
        <v>12345678901</v>
      </c>
      <c r="B5" s="194"/>
      <c r="C5" s="195" t="s">
        <v>11</v>
      </c>
      <c r="D5" s="196" t="s">
        <v>12</v>
      </c>
      <c r="E5" s="197" t="s">
        <v>14</v>
      </c>
      <c r="F5" s="198" t="s">
        <v>13</v>
      </c>
      <c r="G5" s="199">
        <v>40798</v>
      </c>
      <c r="H5" s="188" t="s">
        <v>72</v>
      </c>
      <c r="I5" s="200">
        <v>3</v>
      </c>
      <c r="J5" s="201" t="s">
        <v>2</v>
      </c>
      <c r="K5" s="201" t="s">
        <v>187</v>
      </c>
      <c r="L5" s="201" t="s">
        <v>188</v>
      </c>
      <c r="M5" s="201"/>
      <c r="N5" s="317" t="s">
        <v>186</v>
      </c>
      <c r="O5" s="318"/>
      <c r="P5" s="319"/>
      <c r="Q5" s="318">
        <v>1</v>
      </c>
      <c r="R5" s="319">
        <v>1</v>
      </c>
      <c r="S5" s="318">
        <v>4</v>
      </c>
      <c r="T5" s="319">
        <v>8</v>
      </c>
      <c r="U5" s="320" t="s">
        <v>210</v>
      </c>
      <c r="V5" s="321" t="s">
        <v>136</v>
      </c>
      <c r="W5" s="322" t="s">
        <v>215</v>
      </c>
      <c r="X5" s="323" t="s">
        <v>109</v>
      </c>
      <c r="Y5" s="318"/>
      <c r="Z5" s="319"/>
      <c r="AA5" s="318">
        <v>2</v>
      </c>
      <c r="AB5" s="319">
        <v>3</v>
      </c>
      <c r="AC5" s="318">
        <v>1</v>
      </c>
      <c r="AD5" s="319">
        <v>6</v>
      </c>
      <c r="AE5" s="320" t="s">
        <v>211</v>
      </c>
      <c r="AF5" s="324" t="s">
        <v>7</v>
      </c>
      <c r="AG5" s="322" t="s">
        <v>215</v>
      </c>
      <c r="AH5" s="321"/>
      <c r="AI5" s="325"/>
      <c r="AJ5" s="326"/>
      <c r="AK5" s="87"/>
      <c r="AL5" s="96"/>
      <c r="AM5" s="96"/>
      <c r="AN5" s="96"/>
      <c r="AO5" s="96"/>
      <c r="AP5" s="96"/>
      <c r="AQ5" s="96"/>
      <c r="AR5" s="87"/>
      <c r="AS5" s="87"/>
      <c r="AT5" s="87"/>
      <c r="AU5" s="96"/>
      <c r="AV5" s="96"/>
      <c r="AW5" s="96"/>
      <c r="AX5" s="96"/>
      <c r="AY5" s="96"/>
      <c r="AZ5" s="96"/>
      <c r="BA5" s="87"/>
      <c r="BB5" s="87"/>
      <c r="BC5" s="95"/>
      <c r="BD5" s="326"/>
      <c r="BE5" s="327"/>
      <c r="BF5" s="316" t="s">
        <v>65</v>
      </c>
      <c r="BG5" s="56"/>
      <c r="BH5" s="49"/>
      <c r="BI5" s="43"/>
      <c r="BJ5" s="43"/>
      <c r="BK5" s="43"/>
      <c r="BL5" s="43"/>
      <c r="BM5" s="43"/>
      <c r="BN5" s="43"/>
      <c r="BO5" s="43"/>
      <c r="BP5" s="43"/>
      <c r="BQ5" s="43"/>
      <c r="BR5" s="43"/>
      <c r="BS5" s="43"/>
      <c r="BT5" s="43"/>
      <c r="BU5" s="43"/>
      <c r="BV5" s="43"/>
      <c r="BW5" s="43"/>
      <c r="BX5" s="43"/>
      <c r="BY5" s="43"/>
      <c r="BZ5" s="43"/>
      <c r="CA5" s="43"/>
      <c r="CB5" s="43"/>
      <c r="CC5" s="43"/>
      <c r="CD5" s="43"/>
      <c r="CE5" s="43"/>
      <c r="CF5" s="43"/>
      <c r="CG5" s="43"/>
      <c r="CH5" s="43"/>
      <c r="CI5" s="43"/>
      <c r="CJ5" s="43"/>
      <c r="CK5" s="43"/>
      <c r="CL5" s="43"/>
      <c r="CM5" s="43"/>
      <c r="CN5" s="43"/>
      <c r="CO5" s="43"/>
      <c r="CP5" s="43"/>
      <c r="CQ5" s="43"/>
      <c r="CR5" s="43"/>
      <c r="CS5" s="43"/>
      <c r="CT5" s="43"/>
      <c r="CU5" s="43"/>
      <c r="CV5" s="43"/>
      <c r="CW5" s="43"/>
      <c r="CX5" s="43"/>
      <c r="CY5" s="43"/>
      <c r="CZ5" s="43"/>
      <c r="DA5" s="43"/>
      <c r="DB5" s="43"/>
      <c r="DC5" s="43"/>
      <c r="DD5" s="43"/>
      <c r="DE5" s="43"/>
      <c r="DF5" s="43"/>
      <c r="DG5" s="43"/>
      <c r="DH5" s="43"/>
      <c r="DI5" s="43"/>
      <c r="DJ5" s="43"/>
      <c r="DK5" s="43"/>
      <c r="DL5" s="43"/>
      <c r="DM5" s="43"/>
      <c r="DN5" s="43"/>
      <c r="DO5" s="85"/>
      <c r="DP5" s="85"/>
      <c r="DQ5" s="85"/>
      <c r="DR5" s="85"/>
      <c r="DS5" s="85"/>
      <c r="DT5" s="85"/>
      <c r="DU5" s="85"/>
      <c r="DV5" s="44" t="str" cm="1">
        <f t="array" aca="1" ref="DV5" ca="1">INDIRECT("J5")</f>
        <v>中学</v>
      </c>
      <c r="DW5" s="85" cm="1">
        <f t="array" aca="1" ref="DW5" ca="1">IF(INDIRECT("N5")="-",0,COUNTA(INDIRECT("N5")))+IF(INDIRECT("X5")="-",0,COUNTA(INDIRECT("X5")))+IF(INDIRECT("AK5")="-",0,COUNTA(INDIRECT("AK5")))+IF(INDIRECT("AT5")="-",0,COUNTA(INDIRECT("AT5")))</f>
        <v>2</v>
      </c>
      <c r="DX5" s="85"/>
      <c r="DY5" s="44"/>
      <c r="DZ5" s="39"/>
      <c r="EA5" s="39"/>
      <c r="EB5" s="39"/>
      <c r="EC5" s="39"/>
      <c r="ED5" s="39"/>
    </row>
    <row r="6" spans="1:134" ht="21.6" customHeight="1" x14ac:dyDescent="0.15">
      <c r="A6" s="108"/>
      <c r="B6" s="37"/>
      <c r="C6" s="62"/>
      <c r="D6" s="30"/>
      <c r="E6" s="31"/>
      <c r="F6" s="32"/>
      <c r="G6" s="25"/>
      <c r="H6" s="4" t="str">
        <f>IF(C6=0,"","男")</f>
        <v/>
      </c>
      <c r="I6" s="6"/>
      <c r="J6" s="104" t="str">
        <f ca="1">IF(DY6=0,"",IF(申込書!$B$7="","",申込書!$B$7))</f>
        <v/>
      </c>
      <c r="K6" s="105" t="str">
        <f ca="1">IF(DY6=0,"",IF(申込書!$B$5="","",申込書!$B$5))</f>
        <v/>
      </c>
      <c r="L6" s="104" t="str">
        <f ca="1">IF(DY6=0,"",IF(申込書!$D$5="","",ASC(申込書!$D$5)))</f>
        <v/>
      </c>
      <c r="M6" s="23"/>
      <c r="N6" s="21"/>
      <c r="O6" s="14"/>
      <c r="P6" s="15"/>
      <c r="Q6" s="14"/>
      <c r="R6" s="16"/>
      <c r="S6" s="14"/>
      <c r="T6" s="16"/>
      <c r="U6" s="264"/>
      <c r="V6" s="6"/>
      <c r="W6" s="332"/>
      <c r="X6" s="57"/>
      <c r="Y6" s="14"/>
      <c r="Z6" s="15"/>
      <c r="AA6" s="17"/>
      <c r="AB6" s="16"/>
      <c r="AC6" s="18"/>
      <c r="AD6" s="16"/>
      <c r="AE6" s="265"/>
      <c r="AF6" s="107"/>
      <c r="AG6" s="332"/>
      <c r="AH6" s="22"/>
      <c r="AI6" s="4" t="str">
        <f t="shared" ref="AI6:AI20" si="0">IF(AH6="","-","")</f>
        <v>-</v>
      </c>
      <c r="AJ6" s="5"/>
      <c r="AK6" s="10"/>
      <c r="AL6" s="9"/>
      <c r="AM6" s="9"/>
      <c r="AN6" s="9"/>
      <c r="AO6" s="9"/>
      <c r="AP6" s="9"/>
      <c r="AQ6" s="9"/>
      <c r="AR6" s="333"/>
      <c r="AS6" s="10"/>
      <c r="AT6" s="10"/>
      <c r="AU6" s="9"/>
      <c r="AV6" s="9"/>
      <c r="AW6" s="9"/>
      <c r="AX6" s="9"/>
      <c r="AY6" s="9"/>
      <c r="AZ6" s="9"/>
      <c r="BA6" s="333"/>
      <c r="BB6" s="10"/>
      <c r="BC6" s="5"/>
      <c r="BD6" s="5"/>
      <c r="BE6" s="90"/>
      <c r="BF6" s="328" t="str">
        <f>IF(C6="","",IF(申込書!$D$7="","",申込書!$D$7))</f>
        <v/>
      </c>
      <c r="BG6" s="52"/>
      <c r="BH6" s="49"/>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t="str">
        <f>IFERROR(VLOOKUP(N6,種目!$A$2:$D$20,2,FALSE),"")</f>
        <v/>
      </c>
      <c r="CM6" s="43" t="str">
        <f>IFERROR(VLOOKUP(N6,種目!$A$2:$D$20,3,FALSE),"")</f>
        <v/>
      </c>
      <c r="CN6" s="43" t="str">
        <f>IFERROR(VLOOKUP(N6,種目!$A$2:$D$20,4,FALSE),"")</f>
        <v/>
      </c>
      <c r="CO6" s="43"/>
      <c r="CP6" s="43" t="str">
        <f>IFERROR(VLOOKUP(X6,種目!$A$2:$D$20,2,FALSE),"")</f>
        <v/>
      </c>
      <c r="CQ6" s="43" t="str">
        <f>IFERROR(VLOOKUP(X6,種目!$A$2:$D$20,3,FALSE),"")</f>
        <v/>
      </c>
      <c r="CR6" s="43" t="str">
        <f>IFERROR(VLOOKUP(X6,種目!$A$2:$D$20,4,FALSE),"")</f>
        <v/>
      </c>
      <c r="CS6" s="43"/>
      <c r="CT6" s="43"/>
      <c r="CU6" s="43"/>
      <c r="CV6" s="43"/>
      <c r="CW6" s="43"/>
      <c r="CX6" s="43"/>
      <c r="CY6" s="43"/>
      <c r="CZ6" s="43"/>
      <c r="DA6" s="43"/>
      <c r="DB6" s="43"/>
      <c r="DC6" s="43"/>
      <c r="DD6" s="43"/>
      <c r="DE6" s="43"/>
      <c r="DF6" s="43"/>
      <c r="DG6" s="43"/>
      <c r="DH6" s="43"/>
      <c r="DI6" s="43"/>
      <c r="DJ6" s="43"/>
      <c r="DK6" s="43"/>
      <c r="DL6" s="43"/>
      <c r="DM6" s="43"/>
      <c r="DN6" s="43"/>
      <c r="DO6" s="85"/>
      <c r="DP6" s="85"/>
      <c r="DQ6" s="85"/>
      <c r="DR6" s="85"/>
      <c r="DS6" s="85"/>
      <c r="DT6" s="85"/>
      <c r="DU6" s="85"/>
      <c r="DV6" s="44" t="str" cm="1">
        <f t="array" aca="1" ref="DV6" ca="1">INDIRECT("J6")</f>
        <v/>
      </c>
      <c r="DW6" s="85" cm="1">
        <f t="array" aca="1" ref="DW6" ca="1">IF(INDIRECT("N6")="-",0,COUNTA(INDIRECT("N6")))+IF(INDIRECT("X6")="-",0,COUNTA(INDIRECT("X6")))+IF(INDIRECT("AK6")="-",0,COUNTA(INDIRECT("AK6")))+IF(INDIRECT("AT6")="-",0,COUNTA(INDIRECT("AT6")))</f>
        <v>0</v>
      </c>
      <c r="DX6" s="85"/>
      <c r="DY6" s="382" cm="1">
        <f t="array" aca="1" ref="DY6" ca="1">INDIRECT("C6")</f>
        <v>0</v>
      </c>
      <c r="DZ6" s="39"/>
      <c r="EA6" s="39"/>
      <c r="EB6" s="39"/>
      <c r="EC6" s="39"/>
      <c r="ED6" s="39"/>
    </row>
    <row r="7" spans="1:134" ht="21.6" customHeight="1" x14ac:dyDescent="0.15">
      <c r="A7" s="108"/>
      <c r="B7" s="37"/>
      <c r="C7" s="63"/>
      <c r="D7" s="33"/>
      <c r="E7" s="34"/>
      <c r="F7" s="35"/>
      <c r="G7" s="19"/>
      <c r="H7" s="4" t="str">
        <f t="shared" ref="H7:H20" si="1">IF(C7=0,"","男")</f>
        <v/>
      </c>
      <c r="I7" s="20"/>
      <c r="J7" s="104" t="str">
        <f ca="1">IF(DY7=0,"",IF(申込書!$B$7="","",申込書!$B$7))</f>
        <v/>
      </c>
      <c r="K7" s="105" t="str">
        <f ca="1">IF(DY7=0,"",IF(申込書!$B$5="","",申込書!$B$5))</f>
        <v/>
      </c>
      <c r="L7" s="104" t="str">
        <f ca="1">IF(DY7=0,"",IF(申込書!$D$5="","",ASC(申込書!$D$5)))</f>
        <v/>
      </c>
      <c r="M7" s="24"/>
      <c r="N7" s="21"/>
      <c r="O7" s="14"/>
      <c r="P7" s="15"/>
      <c r="Q7" s="14"/>
      <c r="R7" s="16"/>
      <c r="S7" s="14"/>
      <c r="T7" s="16"/>
      <c r="U7" s="264"/>
      <c r="V7" s="6"/>
      <c r="W7" s="332"/>
      <c r="X7" s="57"/>
      <c r="Y7" s="14"/>
      <c r="Z7" s="15"/>
      <c r="AA7" s="17"/>
      <c r="AB7" s="16"/>
      <c r="AC7" s="18"/>
      <c r="AD7" s="16"/>
      <c r="AE7" s="264"/>
      <c r="AF7" s="22"/>
      <c r="AG7" s="332"/>
      <c r="AH7" s="22"/>
      <c r="AI7" s="4" t="str">
        <f t="shared" si="0"/>
        <v>-</v>
      </c>
      <c r="AJ7" s="5"/>
      <c r="AK7" s="10"/>
      <c r="AL7" s="9"/>
      <c r="AM7" s="9"/>
      <c r="AN7" s="9"/>
      <c r="AO7" s="9"/>
      <c r="AP7" s="9"/>
      <c r="AQ7" s="9"/>
      <c r="AR7" s="333"/>
      <c r="AS7" s="10"/>
      <c r="AT7" s="10"/>
      <c r="AU7" s="9"/>
      <c r="AV7" s="9"/>
      <c r="AW7" s="9"/>
      <c r="AX7" s="9"/>
      <c r="AY7" s="9"/>
      <c r="AZ7" s="9"/>
      <c r="BA7" s="333"/>
      <c r="BB7" s="10"/>
      <c r="BC7" s="5"/>
      <c r="BD7" s="5"/>
      <c r="BE7" s="90"/>
      <c r="BF7" s="328" t="str">
        <f>IF(C7="","",IF(申込書!$D$7="","",申込書!$D$7))</f>
        <v/>
      </c>
      <c r="BG7" s="52"/>
      <c r="BH7" s="49"/>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t="str">
        <f>IFERROR(VLOOKUP(N7,種目!$A$2:$D$20,2,FALSE),"")</f>
        <v/>
      </c>
      <c r="CM7" s="43" t="str">
        <f>IFERROR(VLOOKUP(N7,種目!$A$2:$D$20,3,FALSE),"")</f>
        <v/>
      </c>
      <c r="CN7" s="43" t="str">
        <f>IFERROR(VLOOKUP(N7,種目!$A$2:$D$20,4,FALSE),"")</f>
        <v/>
      </c>
      <c r="CO7" s="43"/>
      <c r="CP7" s="43" t="str">
        <f>IFERROR(VLOOKUP(X7,種目!$A$2:$D$20,2,FALSE),"")</f>
        <v/>
      </c>
      <c r="CQ7" s="43" t="str">
        <f>IFERROR(VLOOKUP(X7,種目!$A$2:$D$20,3,FALSE),"")</f>
        <v/>
      </c>
      <c r="CR7" s="43" t="str">
        <f>IFERROR(VLOOKUP(X7,種目!$A$2:$D$20,4,FALSE),"")</f>
        <v/>
      </c>
      <c r="CS7" s="43"/>
      <c r="CT7" s="43"/>
      <c r="CU7" s="43"/>
      <c r="CV7" s="43"/>
      <c r="CW7" s="43"/>
      <c r="CX7" s="43"/>
      <c r="CY7" s="43"/>
      <c r="CZ7" s="43"/>
      <c r="DA7" s="43"/>
      <c r="DB7" s="43"/>
      <c r="DC7" s="43"/>
      <c r="DD7" s="43"/>
      <c r="DE7" s="43"/>
      <c r="DF7" s="43"/>
      <c r="DG7" s="43"/>
      <c r="DH7" s="43"/>
      <c r="DI7" s="43"/>
      <c r="DJ7" s="43"/>
      <c r="DK7" s="43"/>
      <c r="DL7" s="43"/>
      <c r="DM7" s="43"/>
      <c r="DN7" s="43"/>
      <c r="DO7" s="85"/>
      <c r="DP7" s="85"/>
      <c r="DQ7" s="85"/>
      <c r="DR7" s="85"/>
      <c r="DS7" s="85"/>
      <c r="DT7" s="85"/>
      <c r="DU7" s="85"/>
      <c r="DV7" s="44" t="str" cm="1">
        <f t="array" aca="1" ref="DV7" ca="1">INDIRECT("J7")</f>
        <v/>
      </c>
      <c r="DW7" s="85" cm="1">
        <f t="array" aca="1" ref="DW7" ca="1">IF(INDIRECT("N7")="-",0,COUNTA(INDIRECT("N7")))+IF(INDIRECT("X7")="-",0,COUNTA(INDIRECT("X7")))+IF(INDIRECT("AK7")="-",0,COUNTA(INDIRECT("AK7")))+IF(INDIRECT("AT7")="-",0,COUNTA(INDIRECT("AT7")))</f>
        <v>0</v>
      </c>
      <c r="DX7" s="85"/>
      <c r="DY7" s="382" cm="1">
        <f t="array" aca="1" ref="DY7" ca="1">INDIRECT("C7")</f>
        <v>0</v>
      </c>
      <c r="DZ7" s="39"/>
      <c r="EA7" s="39"/>
      <c r="EB7" s="39"/>
      <c r="EC7" s="39"/>
      <c r="ED7" s="39"/>
    </row>
    <row r="8" spans="1:134" ht="21.6" customHeight="1" x14ac:dyDescent="0.15">
      <c r="A8" s="108"/>
      <c r="B8" s="37"/>
      <c r="C8" s="62"/>
      <c r="D8" s="30"/>
      <c r="E8" s="34"/>
      <c r="F8" s="35"/>
      <c r="G8" s="19"/>
      <c r="H8" s="4" t="str">
        <f t="shared" si="1"/>
        <v/>
      </c>
      <c r="I8" s="20"/>
      <c r="J8" s="104" t="str">
        <f ca="1">IF(DY8=0,"",IF(申込書!$B$7="","",申込書!$B$7))</f>
        <v/>
      </c>
      <c r="K8" s="105" t="str">
        <f ca="1">IF(DY8=0,"",IF(申込書!$B$5="","",申込書!$B$5))</f>
        <v/>
      </c>
      <c r="L8" s="104" t="str">
        <f ca="1">IF(DY8=0,"",IF(申込書!$D$5="","",ASC(申込書!$D$5)))</f>
        <v/>
      </c>
      <c r="M8" s="24"/>
      <c r="N8" s="21"/>
      <c r="O8" s="14"/>
      <c r="P8" s="15"/>
      <c r="Q8" s="14"/>
      <c r="R8" s="16"/>
      <c r="S8" s="14"/>
      <c r="T8" s="16"/>
      <c r="U8" s="264"/>
      <c r="V8" s="6"/>
      <c r="W8" s="332"/>
      <c r="X8" s="57"/>
      <c r="Y8" s="14"/>
      <c r="Z8" s="15"/>
      <c r="AA8" s="17"/>
      <c r="AB8" s="16"/>
      <c r="AC8" s="18"/>
      <c r="AD8" s="16"/>
      <c r="AE8" s="264"/>
      <c r="AF8" s="22"/>
      <c r="AG8" s="332"/>
      <c r="AH8" s="22"/>
      <c r="AI8" s="4" t="str">
        <f t="shared" si="0"/>
        <v>-</v>
      </c>
      <c r="AJ8" s="5"/>
      <c r="AK8" s="10"/>
      <c r="AL8" s="9"/>
      <c r="AM8" s="9"/>
      <c r="AN8" s="9"/>
      <c r="AO8" s="9"/>
      <c r="AP8" s="9"/>
      <c r="AQ8" s="9"/>
      <c r="AR8" s="333"/>
      <c r="AS8" s="10"/>
      <c r="AT8" s="10"/>
      <c r="AU8" s="9"/>
      <c r="AV8" s="9"/>
      <c r="AW8" s="9"/>
      <c r="AX8" s="9"/>
      <c r="AY8" s="9"/>
      <c r="AZ8" s="9"/>
      <c r="BA8" s="333"/>
      <c r="BB8" s="10"/>
      <c r="BC8" s="5"/>
      <c r="BD8" s="5"/>
      <c r="BE8" s="90"/>
      <c r="BF8" s="328" t="str">
        <f>IF(C8="","",IF(申込書!$D$7="","",申込書!$D$7))</f>
        <v/>
      </c>
      <c r="BG8" s="52"/>
      <c r="BH8" s="49"/>
      <c r="BI8" s="43"/>
      <c r="BJ8" s="43"/>
      <c r="BK8" s="43"/>
      <c r="BL8" s="43"/>
      <c r="BM8" s="43"/>
      <c r="BN8" s="43"/>
      <c r="BO8" s="43"/>
      <c r="BP8" s="43"/>
      <c r="BQ8" s="43"/>
      <c r="BR8" s="43"/>
      <c r="BS8" s="43"/>
      <c r="BT8" s="43"/>
      <c r="BU8" s="43"/>
      <c r="BV8" s="43"/>
      <c r="BW8" s="43"/>
      <c r="BX8" s="43"/>
      <c r="BY8" s="43"/>
      <c r="BZ8" s="43"/>
      <c r="CA8" s="43"/>
      <c r="CB8" s="43"/>
      <c r="CC8" s="43"/>
      <c r="CD8" s="43"/>
      <c r="CE8" s="43"/>
      <c r="CF8" s="43"/>
      <c r="CG8" s="43"/>
      <c r="CH8" s="43"/>
      <c r="CI8" s="43"/>
      <c r="CJ8" s="43"/>
      <c r="CK8" s="43"/>
      <c r="CL8" s="43" t="str">
        <f>IFERROR(VLOOKUP(N8,種目!$A$2:$D$20,2,FALSE),"")</f>
        <v/>
      </c>
      <c r="CM8" s="43" t="str">
        <f>IFERROR(VLOOKUP(N8,種目!$A$2:$D$20,3,FALSE),"")</f>
        <v/>
      </c>
      <c r="CN8" s="43" t="str">
        <f>IFERROR(VLOOKUP(N8,種目!$A$2:$D$20,4,FALSE),"")</f>
        <v/>
      </c>
      <c r="CO8" s="43"/>
      <c r="CP8" s="43" t="str">
        <f>IFERROR(VLOOKUP(X8,種目!$A$2:$D$20,2,FALSE),"")</f>
        <v/>
      </c>
      <c r="CQ8" s="43" t="str">
        <f>IFERROR(VLOOKUP(X8,種目!$A$2:$D$20,3,FALSE),"")</f>
        <v/>
      </c>
      <c r="CR8" s="43" t="str">
        <f>IFERROR(VLOOKUP(X8,種目!$A$2:$D$20,4,FALSE),"")</f>
        <v/>
      </c>
      <c r="CS8" s="43"/>
      <c r="CT8" s="43"/>
      <c r="CU8" s="43"/>
      <c r="CV8" s="43"/>
      <c r="CW8" s="43"/>
      <c r="CX8" s="43"/>
      <c r="CY8" s="43"/>
      <c r="CZ8" s="43"/>
      <c r="DA8" s="43"/>
      <c r="DB8" s="43"/>
      <c r="DC8" s="43"/>
      <c r="DD8" s="43"/>
      <c r="DE8" s="43"/>
      <c r="DF8" s="43"/>
      <c r="DG8" s="43"/>
      <c r="DH8" s="43"/>
      <c r="DI8" s="43"/>
      <c r="DJ8" s="43"/>
      <c r="DK8" s="43"/>
      <c r="DL8" s="43"/>
      <c r="DM8" s="43"/>
      <c r="DN8" s="43"/>
      <c r="DO8" s="85"/>
      <c r="DP8" s="85"/>
      <c r="DQ8" s="85"/>
      <c r="DR8" s="85"/>
      <c r="DS8" s="85"/>
      <c r="DT8" s="85"/>
      <c r="DU8" s="85"/>
      <c r="DV8" s="44" t="str" cm="1">
        <f t="array" aca="1" ref="DV8" ca="1">INDIRECT("J8")</f>
        <v/>
      </c>
      <c r="DW8" s="85" cm="1">
        <f t="array" aca="1" ref="DW8" ca="1">IF(INDIRECT("N8")="-",0,COUNTA(INDIRECT("N8")))+IF(INDIRECT("X8")="-",0,COUNTA(INDIRECT("X8")))+IF(INDIRECT("AK8")="-",0,COUNTA(INDIRECT("AK8")))+IF(INDIRECT("AT8")="-",0,COUNTA(INDIRECT("AT8")))</f>
        <v>0</v>
      </c>
      <c r="DX8" s="85"/>
      <c r="DY8" s="382" cm="1">
        <f t="array" aca="1" ref="DY8" ca="1">INDIRECT("C8")</f>
        <v>0</v>
      </c>
      <c r="DZ8" s="39"/>
      <c r="EA8" s="39"/>
      <c r="EB8" s="39"/>
      <c r="EC8" s="39"/>
      <c r="ED8" s="39"/>
    </row>
    <row r="9" spans="1:134" ht="21.6" customHeight="1" x14ac:dyDescent="0.15">
      <c r="A9" s="108"/>
      <c r="B9" s="37"/>
      <c r="C9" s="63"/>
      <c r="D9" s="33"/>
      <c r="E9" s="34"/>
      <c r="F9" s="35"/>
      <c r="G9" s="19"/>
      <c r="H9" s="4" t="str">
        <f t="shared" si="1"/>
        <v/>
      </c>
      <c r="I9" s="20"/>
      <c r="J9" s="104" t="str">
        <f ca="1">IF(DY9=0,"",IF(申込書!$B$7="","",申込書!$B$7))</f>
        <v/>
      </c>
      <c r="K9" s="105" t="str">
        <f ca="1">IF(DY9=0,"",IF(申込書!$B$5="","",申込書!$B$5))</f>
        <v/>
      </c>
      <c r="L9" s="104" t="str">
        <f ca="1">IF(DY9=0,"",IF(申込書!$D$5="","",ASC(申込書!$D$5)))</f>
        <v/>
      </c>
      <c r="M9" s="24"/>
      <c r="N9" s="21"/>
      <c r="O9" s="14"/>
      <c r="P9" s="15"/>
      <c r="Q9" s="14"/>
      <c r="R9" s="16"/>
      <c r="S9" s="14"/>
      <c r="T9" s="16"/>
      <c r="U9" s="264"/>
      <c r="V9" s="6"/>
      <c r="W9" s="332"/>
      <c r="X9" s="57"/>
      <c r="Y9" s="14"/>
      <c r="Z9" s="15"/>
      <c r="AA9" s="17"/>
      <c r="AB9" s="16"/>
      <c r="AC9" s="18"/>
      <c r="AD9" s="16"/>
      <c r="AE9" s="264"/>
      <c r="AF9" s="22"/>
      <c r="AG9" s="332"/>
      <c r="AH9" s="22"/>
      <c r="AI9" s="4" t="str">
        <f t="shared" si="0"/>
        <v>-</v>
      </c>
      <c r="AJ9" s="5"/>
      <c r="AK9" s="10"/>
      <c r="AL9" s="9"/>
      <c r="AM9" s="9"/>
      <c r="AN9" s="9"/>
      <c r="AO9" s="9"/>
      <c r="AP9" s="9"/>
      <c r="AQ9" s="9"/>
      <c r="AR9" s="333"/>
      <c r="AS9" s="10"/>
      <c r="AT9" s="10"/>
      <c r="AU9" s="9"/>
      <c r="AV9" s="9"/>
      <c r="AW9" s="9"/>
      <c r="AX9" s="9"/>
      <c r="AY9" s="9"/>
      <c r="AZ9" s="9"/>
      <c r="BA9" s="333"/>
      <c r="BB9" s="10"/>
      <c r="BC9" s="5"/>
      <c r="BD9" s="5"/>
      <c r="BE9" s="90"/>
      <c r="BF9" s="328" t="str">
        <f>IF(C9="","",IF(申込書!$D$7="","",申込書!$D$7))</f>
        <v/>
      </c>
      <c r="BG9" s="52"/>
      <c r="BH9" s="49"/>
      <c r="BI9" s="43"/>
      <c r="BJ9" s="43"/>
      <c r="BK9" s="43"/>
      <c r="BL9" s="43"/>
      <c r="BM9" s="43"/>
      <c r="BN9" s="43"/>
      <c r="BO9" s="43"/>
      <c r="BP9" s="43"/>
      <c r="BQ9" s="43"/>
      <c r="BR9" s="43"/>
      <c r="BS9" s="43"/>
      <c r="BT9" s="43"/>
      <c r="BU9" s="43"/>
      <c r="BV9" s="43"/>
      <c r="BW9" s="43"/>
      <c r="BX9" s="43"/>
      <c r="BY9" s="43"/>
      <c r="BZ9" s="43"/>
      <c r="CA9" s="43"/>
      <c r="CB9" s="43"/>
      <c r="CC9" s="43"/>
      <c r="CD9" s="43"/>
      <c r="CE9" s="43"/>
      <c r="CF9" s="43"/>
      <c r="CG9" s="43"/>
      <c r="CH9" s="43"/>
      <c r="CI9" s="43"/>
      <c r="CJ9" s="43"/>
      <c r="CK9" s="43"/>
      <c r="CL9" s="43" t="str">
        <f>IFERROR(VLOOKUP(N9,種目!$A$2:$D$20,2,FALSE),"")</f>
        <v/>
      </c>
      <c r="CM9" s="43" t="str">
        <f>IFERROR(VLOOKUP(N9,種目!$A$2:$D$20,3,FALSE),"")</f>
        <v/>
      </c>
      <c r="CN9" s="43" t="str">
        <f>IFERROR(VLOOKUP(N9,種目!$A$2:$D$20,4,FALSE),"")</f>
        <v/>
      </c>
      <c r="CO9" s="43"/>
      <c r="CP9" s="43" t="str">
        <f>IFERROR(VLOOKUP(X9,種目!$A$2:$D$20,2,FALSE),"")</f>
        <v/>
      </c>
      <c r="CQ9" s="43" t="str">
        <f>IFERROR(VLOOKUP(X9,種目!$A$2:$D$20,3,FALSE),"")</f>
        <v/>
      </c>
      <c r="CR9" s="43" t="str">
        <f>IFERROR(VLOOKUP(X9,種目!$A$2:$D$20,4,FALSE),"")</f>
        <v/>
      </c>
      <c r="CS9" s="43"/>
      <c r="CT9" s="43"/>
      <c r="CU9" s="43"/>
      <c r="CV9" s="43"/>
      <c r="CW9" s="43"/>
      <c r="CX9" s="43"/>
      <c r="CY9" s="43"/>
      <c r="CZ9" s="43"/>
      <c r="DA9" s="43"/>
      <c r="DB9" s="43"/>
      <c r="DC9" s="43"/>
      <c r="DD9" s="43"/>
      <c r="DE9" s="43"/>
      <c r="DF9" s="43"/>
      <c r="DG9" s="43"/>
      <c r="DH9" s="43"/>
      <c r="DI9" s="43"/>
      <c r="DJ9" s="43"/>
      <c r="DK9" s="43"/>
      <c r="DL9" s="43"/>
      <c r="DM9" s="43"/>
      <c r="DN9" s="43"/>
      <c r="DO9" s="85"/>
      <c r="DP9" s="85"/>
      <c r="DQ9" s="85"/>
      <c r="DR9" s="85"/>
      <c r="DS9" s="85"/>
      <c r="DT9" s="85"/>
      <c r="DU9" s="85"/>
      <c r="DV9" s="44" t="str" cm="1">
        <f t="array" aca="1" ref="DV9" ca="1">INDIRECT("J9")</f>
        <v/>
      </c>
      <c r="DW9" s="85" cm="1">
        <f t="array" aca="1" ref="DW9" ca="1">IF(INDIRECT("N9")="-",0,COUNTA(INDIRECT("N9")))+IF(INDIRECT("X9")="-",0,COUNTA(INDIRECT("X9")))+IF(INDIRECT("AK9")="-",0,COUNTA(INDIRECT("AK9")))+IF(INDIRECT("AT9")="-",0,COUNTA(INDIRECT("AT9")))</f>
        <v>0</v>
      </c>
      <c r="DX9" s="85"/>
      <c r="DY9" s="382" cm="1">
        <f t="array" aca="1" ref="DY9" ca="1">INDIRECT("C9")</f>
        <v>0</v>
      </c>
      <c r="DZ9" s="39"/>
      <c r="EA9" s="39"/>
      <c r="EB9" s="39"/>
      <c r="EC9" s="39"/>
      <c r="ED9" s="39"/>
    </row>
    <row r="10" spans="1:134" ht="21.6" customHeight="1" x14ac:dyDescent="0.15">
      <c r="A10" s="108"/>
      <c r="B10" s="37"/>
      <c r="C10" s="62"/>
      <c r="D10" s="30"/>
      <c r="E10" s="34"/>
      <c r="F10" s="35"/>
      <c r="G10" s="19"/>
      <c r="H10" s="4" t="str">
        <f t="shared" si="1"/>
        <v/>
      </c>
      <c r="I10" s="20"/>
      <c r="J10" s="104" t="str">
        <f ca="1">IF(DY10=0,"",IF(申込書!$B$7="","",申込書!$B$7))</f>
        <v/>
      </c>
      <c r="K10" s="105" t="str">
        <f ca="1">IF(DY10=0,"",IF(申込書!$B$5="","",申込書!$B$5))</f>
        <v/>
      </c>
      <c r="L10" s="104" t="str">
        <f ca="1">IF(DY10=0,"",IF(申込書!$D$5="","",ASC(申込書!$D$5)))</f>
        <v/>
      </c>
      <c r="M10" s="24"/>
      <c r="N10" s="21"/>
      <c r="O10" s="14"/>
      <c r="P10" s="15"/>
      <c r="Q10" s="14"/>
      <c r="R10" s="16"/>
      <c r="S10" s="14"/>
      <c r="T10" s="16"/>
      <c r="U10" s="264"/>
      <c r="V10" s="6"/>
      <c r="W10" s="332"/>
      <c r="X10" s="57"/>
      <c r="Y10" s="14"/>
      <c r="Z10" s="15"/>
      <c r="AA10" s="17"/>
      <c r="AB10" s="16"/>
      <c r="AC10" s="18"/>
      <c r="AD10" s="16"/>
      <c r="AE10" s="264"/>
      <c r="AF10" s="22"/>
      <c r="AG10" s="332"/>
      <c r="AH10" s="22"/>
      <c r="AI10" s="4" t="str">
        <f t="shared" si="0"/>
        <v>-</v>
      </c>
      <c r="AJ10" s="5"/>
      <c r="AK10" s="10"/>
      <c r="AL10" s="9"/>
      <c r="AM10" s="9"/>
      <c r="AN10" s="9"/>
      <c r="AO10" s="9"/>
      <c r="AP10" s="9"/>
      <c r="AQ10" s="9"/>
      <c r="AR10" s="333"/>
      <c r="AS10" s="10"/>
      <c r="AT10" s="10"/>
      <c r="AU10" s="9"/>
      <c r="AV10" s="9"/>
      <c r="AW10" s="9"/>
      <c r="AX10" s="9"/>
      <c r="AY10" s="9"/>
      <c r="AZ10" s="9"/>
      <c r="BA10" s="333"/>
      <c r="BB10" s="10"/>
      <c r="BC10" s="5"/>
      <c r="BD10" s="5"/>
      <c r="BE10" s="90"/>
      <c r="BF10" s="328" t="str">
        <f>IF(C10="","",IF(申込書!$D$7="","",申込書!$D$7))</f>
        <v/>
      </c>
      <c r="BG10" s="52"/>
      <c r="BH10" s="49"/>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t="str">
        <f>IFERROR(VLOOKUP(N10,種目!$A$2:$D$20,2,FALSE),"")</f>
        <v/>
      </c>
      <c r="CM10" s="43" t="str">
        <f>IFERROR(VLOOKUP(N10,種目!$A$2:$D$20,3,FALSE),"")</f>
        <v/>
      </c>
      <c r="CN10" s="43" t="str">
        <f>IFERROR(VLOOKUP(N10,種目!$A$2:$D$20,4,FALSE),"")</f>
        <v/>
      </c>
      <c r="CO10" s="43"/>
      <c r="CP10" s="43" t="str">
        <f>IFERROR(VLOOKUP(X10,種目!$A$2:$D$20,2,FALSE),"")</f>
        <v/>
      </c>
      <c r="CQ10" s="43" t="str">
        <f>IFERROR(VLOOKUP(X10,種目!$A$2:$D$20,3,FALSE),"")</f>
        <v/>
      </c>
      <c r="CR10" s="43" t="str">
        <f>IFERROR(VLOOKUP(X10,種目!$A$2:$D$20,4,FALSE),"")</f>
        <v/>
      </c>
      <c r="CS10" s="43"/>
      <c r="CT10" s="43"/>
      <c r="CU10" s="43"/>
      <c r="CV10" s="43"/>
      <c r="CW10" s="43"/>
      <c r="CX10" s="43"/>
      <c r="CY10" s="43"/>
      <c r="CZ10" s="43"/>
      <c r="DA10" s="43"/>
      <c r="DB10" s="43"/>
      <c r="DC10" s="43"/>
      <c r="DD10" s="43"/>
      <c r="DE10" s="43"/>
      <c r="DF10" s="43"/>
      <c r="DG10" s="43"/>
      <c r="DH10" s="43"/>
      <c r="DI10" s="43"/>
      <c r="DJ10" s="43"/>
      <c r="DK10" s="43"/>
      <c r="DL10" s="43"/>
      <c r="DM10" s="43"/>
      <c r="DN10" s="43"/>
      <c r="DO10" s="85"/>
      <c r="DP10" s="85"/>
      <c r="DQ10" s="85"/>
      <c r="DR10" s="85"/>
      <c r="DS10" s="85"/>
      <c r="DT10" s="85"/>
      <c r="DU10" s="85"/>
      <c r="DV10" s="44" t="str" cm="1">
        <f t="array" aca="1" ref="DV10" ca="1">INDIRECT("J10")</f>
        <v/>
      </c>
      <c r="DW10" s="85" cm="1">
        <f t="array" aca="1" ref="DW10" ca="1">IF(INDIRECT("N10")="-",0,COUNTA(INDIRECT("N10")))+IF(INDIRECT("X10")="-",0,COUNTA(INDIRECT("X10")))+IF(INDIRECT("AK10")="-",0,COUNTA(INDIRECT("AK10")))+IF(INDIRECT("AT10")="-",0,COUNTA(INDIRECT("AT10")))</f>
        <v>0</v>
      </c>
      <c r="DX10" s="85"/>
      <c r="DY10" s="382" cm="1">
        <f t="array" aca="1" ref="DY10" ca="1">INDIRECT("C10")</f>
        <v>0</v>
      </c>
      <c r="DZ10" s="39"/>
      <c r="EA10" s="39"/>
      <c r="EB10" s="39"/>
      <c r="EC10" s="39"/>
      <c r="ED10" s="39"/>
    </row>
    <row r="11" spans="1:134" ht="21.6" customHeight="1" x14ac:dyDescent="0.15">
      <c r="A11" s="108"/>
      <c r="B11" s="37"/>
      <c r="C11" s="63"/>
      <c r="D11" s="33"/>
      <c r="E11" s="34"/>
      <c r="F11" s="35"/>
      <c r="G11" s="19"/>
      <c r="H11" s="4" t="str">
        <f t="shared" si="1"/>
        <v/>
      </c>
      <c r="I11" s="20"/>
      <c r="J11" s="104" t="str">
        <f ca="1">IF(DY11=0,"",IF(申込書!$B$7="","",申込書!$B$7))</f>
        <v/>
      </c>
      <c r="K11" s="105" t="str">
        <f ca="1">IF(DY11=0,"",IF(申込書!$B$5="","",申込書!$B$5))</f>
        <v/>
      </c>
      <c r="L11" s="104" t="str">
        <f ca="1">IF(DY11=0,"",IF(申込書!$D$5="","",ASC(申込書!$D$5)))</f>
        <v/>
      </c>
      <c r="M11" s="24"/>
      <c r="N11" s="21"/>
      <c r="O11" s="14"/>
      <c r="P11" s="15"/>
      <c r="Q11" s="14"/>
      <c r="R11" s="16"/>
      <c r="S11" s="14"/>
      <c r="T11" s="16"/>
      <c r="U11" s="264"/>
      <c r="V11" s="6"/>
      <c r="W11" s="332"/>
      <c r="X11" s="57"/>
      <c r="Y11" s="14"/>
      <c r="Z11" s="15"/>
      <c r="AA11" s="17"/>
      <c r="AB11" s="16"/>
      <c r="AC11" s="18"/>
      <c r="AD11" s="16"/>
      <c r="AE11" s="264"/>
      <c r="AF11" s="22"/>
      <c r="AG11" s="332"/>
      <c r="AH11" s="22"/>
      <c r="AI11" s="4" t="str">
        <f t="shared" si="0"/>
        <v>-</v>
      </c>
      <c r="AJ11" s="5"/>
      <c r="AK11" s="10"/>
      <c r="AL11" s="9"/>
      <c r="AM11" s="9"/>
      <c r="AN11" s="9"/>
      <c r="AO11" s="9"/>
      <c r="AP11" s="9"/>
      <c r="AQ11" s="9"/>
      <c r="AR11" s="333"/>
      <c r="AS11" s="10"/>
      <c r="AT11" s="10"/>
      <c r="AU11" s="9"/>
      <c r="AV11" s="9"/>
      <c r="AW11" s="9"/>
      <c r="AX11" s="9"/>
      <c r="AY11" s="9"/>
      <c r="AZ11" s="9"/>
      <c r="BA11" s="333"/>
      <c r="BB11" s="10"/>
      <c r="BC11" s="5"/>
      <c r="BD11" s="5"/>
      <c r="BE11" s="90"/>
      <c r="BF11" s="328" t="str">
        <f>IF(C11="","",IF(申込書!$D$7="","",申込書!$D$7))</f>
        <v/>
      </c>
      <c r="BG11" s="52"/>
      <c r="BH11" s="49"/>
      <c r="BI11" s="43"/>
      <c r="BJ11" s="43"/>
      <c r="BK11" s="43"/>
      <c r="BL11" s="43"/>
      <c r="BM11" s="43"/>
      <c r="BN11" s="43"/>
      <c r="BO11" s="43"/>
      <c r="BP11" s="43"/>
      <c r="BQ11" s="43"/>
      <c r="BR11" s="43"/>
      <c r="BS11" s="43"/>
      <c r="BT11" s="43"/>
      <c r="BU11" s="43"/>
      <c r="BV11" s="43"/>
      <c r="BW11" s="43"/>
      <c r="BX11" s="43"/>
      <c r="BY11" s="43"/>
      <c r="BZ11" s="43"/>
      <c r="CA11" s="43"/>
      <c r="CB11" s="43"/>
      <c r="CC11" s="43"/>
      <c r="CD11" s="43"/>
      <c r="CE11" s="43"/>
      <c r="CF11" s="43"/>
      <c r="CG11" s="43"/>
      <c r="CH11" s="43"/>
      <c r="CI11" s="43"/>
      <c r="CJ11" s="43"/>
      <c r="CK11" s="43"/>
      <c r="CL11" s="43" t="str">
        <f>IFERROR(VLOOKUP(N11,種目!$A$2:$D$20,2,FALSE),"")</f>
        <v/>
      </c>
      <c r="CM11" s="43" t="str">
        <f>IFERROR(VLOOKUP(N11,種目!$A$2:$D$20,3,FALSE),"")</f>
        <v/>
      </c>
      <c r="CN11" s="43" t="str">
        <f>IFERROR(VLOOKUP(N11,種目!$A$2:$D$20,4,FALSE),"")</f>
        <v/>
      </c>
      <c r="CO11" s="43"/>
      <c r="CP11" s="43" t="str">
        <f>IFERROR(VLOOKUP(X11,種目!$A$2:$D$20,2,FALSE),"")</f>
        <v/>
      </c>
      <c r="CQ11" s="43" t="str">
        <f>IFERROR(VLOOKUP(X11,種目!$A$2:$D$20,3,FALSE),"")</f>
        <v/>
      </c>
      <c r="CR11" s="43" t="str">
        <f>IFERROR(VLOOKUP(X11,種目!$A$2:$D$20,4,FALSE),"")</f>
        <v/>
      </c>
      <c r="CS11" s="43"/>
      <c r="CT11" s="43"/>
      <c r="CU11" s="43"/>
      <c r="CV11" s="43"/>
      <c r="CW11" s="43"/>
      <c r="CX11" s="43"/>
      <c r="CY11" s="43"/>
      <c r="CZ11" s="43"/>
      <c r="DA11" s="43"/>
      <c r="DB11" s="43"/>
      <c r="DC11" s="43"/>
      <c r="DD11" s="43"/>
      <c r="DE11" s="43"/>
      <c r="DF11" s="43"/>
      <c r="DG11" s="43"/>
      <c r="DH11" s="43"/>
      <c r="DI11" s="43"/>
      <c r="DJ11" s="43"/>
      <c r="DK11" s="43"/>
      <c r="DL11" s="43"/>
      <c r="DM11" s="43"/>
      <c r="DN11" s="43"/>
      <c r="DO11" s="85"/>
      <c r="DP11" s="85"/>
      <c r="DQ11" s="85"/>
      <c r="DR11" s="85"/>
      <c r="DS11" s="85"/>
      <c r="DT11" s="85"/>
      <c r="DU11" s="85"/>
      <c r="DV11" s="44" t="str" cm="1">
        <f t="array" aca="1" ref="DV11" ca="1">INDIRECT("J11")</f>
        <v/>
      </c>
      <c r="DW11" s="85" cm="1">
        <f t="array" aca="1" ref="DW11" ca="1">IF(INDIRECT("N11")="-",0,COUNTA(INDIRECT("N11")))+IF(INDIRECT("X11")="-",0,COUNTA(INDIRECT("X11")))+IF(INDIRECT("AK11")="-",0,COUNTA(INDIRECT("AK11")))+IF(INDIRECT("AT11")="-",0,COUNTA(INDIRECT("AT11")))</f>
        <v>0</v>
      </c>
      <c r="DX11" s="85"/>
      <c r="DY11" s="382" cm="1">
        <f t="array" aca="1" ref="DY11" ca="1">INDIRECT("C11")</f>
        <v>0</v>
      </c>
      <c r="DZ11" s="39"/>
      <c r="EA11" s="39"/>
      <c r="EB11" s="39"/>
      <c r="EC11" s="39"/>
      <c r="ED11" s="39"/>
    </row>
    <row r="12" spans="1:134" ht="21.6" customHeight="1" x14ac:dyDescent="0.15">
      <c r="A12" s="108"/>
      <c r="B12" s="37"/>
      <c r="C12" s="62"/>
      <c r="D12" s="30"/>
      <c r="E12" s="34"/>
      <c r="F12" s="35"/>
      <c r="G12" s="19"/>
      <c r="H12" s="4" t="str">
        <f t="shared" si="1"/>
        <v/>
      </c>
      <c r="I12" s="20"/>
      <c r="J12" s="104" t="str">
        <f ca="1">IF(DY12=0,"",IF(申込書!$B$7="","",申込書!$B$7))</f>
        <v/>
      </c>
      <c r="K12" s="105" t="str">
        <f ca="1">IF(DY12=0,"",IF(申込書!$B$5="","",申込書!$B$5))</f>
        <v/>
      </c>
      <c r="L12" s="104" t="str">
        <f ca="1">IF(DY12=0,"",IF(申込書!$D$5="","",ASC(申込書!$D$5)))</f>
        <v/>
      </c>
      <c r="M12" s="24"/>
      <c r="N12" s="21"/>
      <c r="O12" s="14"/>
      <c r="P12" s="15"/>
      <c r="Q12" s="14"/>
      <c r="R12" s="16"/>
      <c r="S12" s="14"/>
      <c r="T12" s="16"/>
      <c r="U12" s="264"/>
      <c r="V12" s="6"/>
      <c r="W12" s="332"/>
      <c r="X12" s="57"/>
      <c r="Y12" s="14"/>
      <c r="Z12" s="15"/>
      <c r="AA12" s="17"/>
      <c r="AB12" s="16"/>
      <c r="AC12" s="18"/>
      <c r="AD12" s="16"/>
      <c r="AE12" s="264"/>
      <c r="AF12" s="22"/>
      <c r="AG12" s="332"/>
      <c r="AH12" s="22"/>
      <c r="AI12" s="4" t="str">
        <f t="shared" si="0"/>
        <v>-</v>
      </c>
      <c r="AJ12" s="5"/>
      <c r="AK12" s="10"/>
      <c r="AL12" s="9"/>
      <c r="AM12" s="9"/>
      <c r="AN12" s="9"/>
      <c r="AO12" s="9"/>
      <c r="AP12" s="9"/>
      <c r="AQ12" s="9"/>
      <c r="AR12" s="333"/>
      <c r="AS12" s="10"/>
      <c r="AT12" s="10"/>
      <c r="AU12" s="9"/>
      <c r="AV12" s="9"/>
      <c r="AW12" s="9"/>
      <c r="AX12" s="9"/>
      <c r="AY12" s="9"/>
      <c r="AZ12" s="9"/>
      <c r="BA12" s="333"/>
      <c r="BB12" s="10"/>
      <c r="BC12" s="5"/>
      <c r="BD12" s="5"/>
      <c r="BE12" s="90"/>
      <c r="BF12" s="328" t="str">
        <f>IF(C12="","",IF(申込書!$D$7="","",申込書!$D$7))</f>
        <v/>
      </c>
      <c r="BG12" s="52"/>
      <c r="BH12" s="49"/>
      <c r="BI12" s="43"/>
      <c r="BJ12" s="43"/>
      <c r="BK12" s="43"/>
      <c r="BL12" s="43"/>
      <c r="BM12" s="43"/>
      <c r="BN12" s="43"/>
      <c r="BO12" s="43"/>
      <c r="BP12" s="43"/>
      <c r="BQ12" s="43"/>
      <c r="BR12" s="43"/>
      <c r="BS12" s="43"/>
      <c r="BT12" s="43"/>
      <c r="BU12" s="43"/>
      <c r="BV12" s="43"/>
      <c r="BW12" s="43"/>
      <c r="BX12" s="43"/>
      <c r="BY12" s="43"/>
      <c r="BZ12" s="43"/>
      <c r="CA12" s="43"/>
      <c r="CB12" s="43"/>
      <c r="CC12" s="43"/>
      <c r="CD12" s="43"/>
      <c r="CE12" s="43"/>
      <c r="CF12" s="43"/>
      <c r="CG12" s="43"/>
      <c r="CH12" s="43"/>
      <c r="CI12" s="43"/>
      <c r="CJ12" s="43"/>
      <c r="CK12" s="43"/>
      <c r="CL12" s="43" t="str">
        <f>IFERROR(VLOOKUP(N12,種目!$A$2:$D$20,2,FALSE),"")</f>
        <v/>
      </c>
      <c r="CM12" s="43" t="str">
        <f>IFERROR(VLOOKUP(N12,種目!$A$2:$D$20,3,FALSE),"")</f>
        <v/>
      </c>
      <c r="CN12" s="43" t="str">
        <f>IFERROR(VLOOKUP(N12,種目!$A$2:$D$20,4,FALSE),"")</f>
        <v/>
      </c>
      <c r="CO12" s="43"/>
      <c r="CP12" s="43" t="str">
        <f>IFERROR(VLOOKUP(X12,種目!$A$2:$D$20,2,FALSE),"")</f>
        <v/>
      </c>
      <c r="CQ12" s="43" t="str">
        <f>IFERROR(VLOOKUP(X12,種目!$A$2:$D$20,3,FALSE),"")</f>
        <v/>
      </c>
      <c r="CR12" s="43" t="str">
        <f>IFERROR(VLOOKUP(X12,種目!$A$2:$D$20,4,FALSE),"")</f>
        <v/>
      </c>
      <c r="CS12" s="43"/>
      <c r="CT12" s="43"/>
      <c r="CU12" s="43"/>
      <c r="CV12" s="43"/>
      <c r="CW12" s="43"/>
      <c r="CX12" s="43"/>
      <c r="CY12" s="43"/>
      <c r="CZ12" s="43"/>
      <c r="DA12" s="43"/>
      <c r="DB12" s="43"/>
      <c r="DC12" s="43"/>
      <c r="DD12" s="43"/>
      <c r="DE12" s="43"/>
      <c r="DF12" s="43"/>
      <c r="DG12" s="43"/>
      <c r="DH12" s="43"/>
      <c r="DI12" s="43"/>
      <c r="DJ12" s="43"/>
      <c r="DK12" s="43"/>
      <c r="DL12" s="43"/>
      <c r="DM12" s="43"/>
      <c r="DN12" s="43"/>
      <c r="DO12" s="85"/>
      <c r="DP12" s="85"/>
      <c r="DQ12" s="85"/>
      <c r="DR12" s="85"/>
      <c r="DS12" s="85"/>
      <c r="DT12" s="85"/>
      <c r="DU12" s="85"/>
      <c r="DV12" s="44" t="str" cm="1">
        <f t="array" aca="1" ref="DV12" ca="1">INDIRECT("J12")</f>
        <v/>
      </c>
      <c r="DW12" s="85" cm="1">
        <f t="array" aca="1" ref="DW12" ca="1">IF(INDIRECT("N12")="-",0,COUNTA(INDIRECT("N12")))+IF(INDIRECT("X12")="-",0,COUNTA(INDIRECT("X12")))+IF(INDIRECT("AK12")="-",0,COUNTA(INDIRECT("AK12")))+IF(INDIRECT("AT12")="-",0,COUNTA(INDIRECT("AT12")))</f>
        <v>0</v>
      </c>
      <c r="DX12" s="85"/>
      <c r="DY12" s="382" cm="1">
        <f t="array" aca="1" ref="DY12" ca="1">INDIRECT("C12")</f>
        <v>0</v>
      </c>
      <c r="DZ12" s="39"/>
      <c r="EA12" s="39"/>
      <c r="EB12" s="39"/>
      <c r="EC12" s="39"/>
      <c r="ED12" s="39"/>
    </row>
    <row r="13" spans="1:134" ht="21.6" customHeight="1" x14ac:dyDescent="0.15">
      <c r="A13" s="108"/>
      <c r="B13" s="37"/>
      <c r="C13" s="63"/>
      <c r="D13" s="33"/>
      <c r="E13" s="34"/>
      <c r="F13" s="35"/>
      <c r="G13" s="19"/>
      <c r="H13" s="4" t="str">
        <f t="shared" si="1"/>
        <v/>
      </c>
      <c r="I13" s="20"/>
      <c r="J13" s="104" t="str">
        <f ca="1">IF(DY13=0,"",IF(申込書!$B$7="","",申込書!$B$7))</f>
        <v/>
      </c>
      <c r="K13" s="105" t="str">
        <f ca="1">IF(DY13=0,"",IF(申込書!$B$5="","",申込書!$B$5))</f>
        <v/>
      </c>
      <c r="L13" s="104" t="str">
        <f ca="1">IF(DY13=0,"",IF(申込書!$D$5="","",ASC(申込書!$D$5)))</f>
        <v/>
      </c>
      <c r="M13" s="24"/>
      <c r="N13" s="21"/>
      <c r="O13" s="14"/>
      <c r="P13" s="15"/>
      <c r="Q13" s="14"/>
      <c r="R13" s="16"/>
      <c r="S13" s="14"/>
      <c r="T13" s="16"/>
      <c r="U13" s="264"/>
      <c r="V13" s="6"/>
      <c r="W13" s="332"/>
      <c r="X13" s="57"/>
      <c r="Y13" s="14"/>
      <c r="Z13" s="15"/>
      <c r="AA13" s="17"/>
      <c r="AB13" s="16"/>
      <c r="AC13" s="18"/>
      <c r="AD13" s="16"/>
      <c r="AE13" s="264"/>
      <c r="AF13" s="22"/>
      <c r="AG13" s="332"/>
      <c r="AH13" s="22"/>
      <c r="AI13" s="4" t="str">
        <f t="shared" si="0"/>
        <v>-</v>
      </c>
      <c r="AJ13" s="5"/>
      <c r="AK13" s="10"/>
      <c r="AL13" s="9"/>
      <c r="AM13" s="9"/>
      <c r="AN13" s="9"/>
      <c r="AO13" s="9"/>
      <c r="AP13" s="9"/>
      <c r="AQ13" s="9"/>
      <c r="AR13" s="333"/>
      <c r="AS13" s="10"/>
      <c r="AT13" s="10"/>
      <c r="AU13" s="9"/>
      <c r="AV13" s="9"/>
      <c r="AW13" s="9"/>
      <c r="AX13" s="9"/>
      <c r="AY13" s="9"/>
      <c r="AZ13" s="9"/>
      <c r="BA13" s="333"/>
      <c r="BB13" s="10"/>
      <c r="BC13" s="5"/>
      <c r="BD13" s="5"/>
      <c r="BE13" s="90"/>
      <c r="BF13" s="328" t="str">
        <f>IF(C13="","",IF(申込書!$D$7="","",申込書!$D$7))</f>
        <v/>
      </c>
      <c r="BG13" s="52"/>
      <c r="BH13" s="49"/>
      <c r="BI13" s="43"/>
      <c r="BJ13" s="43"/>
      <c r="BK13" s="43"/>
      <c r="BL13" s="43"/>
      <c r="BM13" s="43"/>
      <c r="BN13" s="43"/>
      <c r="BO13" s="43"/>
      <c r="BP13" s="43"/>
      <c r="BQ13" s="43"/>
      <c r="BR13" s="43"/>
      <c r="BS13" s="43"/>
      <c r="BT13" s="43"/>
      <c r="BU13" s="43"/>
      <c r="BV13" s="43"/>
      <c r="BW13" s="43"/>
      <c r="BX13" s="43"/>
      <c r="BY13" s="43"/>
      <c r="BZ13" s="43"/>
      <c r="CA13" s="43"/>
      <c r="CB13" s="43"/>
      <c r="CC13" s="43"/>
      <c r="CD13" s="43"/>
      <c r="CE13" s="43"/>
      <c r="CF13" s="43"/>
      <c r="CG13" s="43"/>
      <c r="CH13" s="43"/>
      <c r="CI13" s="43"/>
      <c r="CJ13" s="43"/>
      <c r="CK13" s="43"/>
      <c r="CL13" s="43" t="str">
        <f>IFERROR(VLOOKUP(N13,種目!$A$2:$D$20,2,FALSE),"")</f>
        <v/>
      </c>
      <c r="CM13" s="43" t="str">
        <f>IFERROR(VLOOKUP(N13,種目!$A$2:$D$20,3,FALSE),"")</f>
        <v/>
      </c>
      <c r="CN13" s="43" t="str">
        <f>IFERROR(VLOOKUP(N13,種目!$A$2:$D$20,4,FALSE),"")</f>
        <v/>
      </c>
      <c r="CO13" s="43"/>
      <c r="CP13" s="43" t="str">
        <f>IFERROR(VLOOKUP(X13,種目!$A$2:$D$20,2,FALSE),"")</f>
        <v/>
      </c>
      <c r="CQ13" s="43" t="str">
        <f>IFERROR(VLOOKUP(X13,種目!$A$2:$D$20,3,FALSE),"")</f>
        <v/>
      </c>
      <c r="CR13" s="43" t="str">
        <f>IFERROR(VLOOKUP(X13,種目!$A$2:$D$20,4,FALSE),"")</f>
        <v/>
      </c>
      <c r="CS13" s="43"/>
      <c r="CT13" s="43"/>
      <c r="CU13" s="43"/>
      <c r="CV13" s="43"/>
      <c r="CW13" s="43"/>
      <c r="CX13" s="43"/>
      <c r="CY13" s="43"/>
      <c r="CZ13" s="43"/>
      <c r="DA13" s="43"/>
      <c r="DB13" s="43"/>
      <c r="DC13" s="43"/>
      <c r="DD13" s="43"/>
      <c r="DE13" s="43"/>
      <c r="DF13" s="43"/>
      <c r="DG13" s="43"/>
      <c r="DH13" s="43"/>
      <c r="DI13" s="43"/>
      <c r="DJ13" s="43"/>
      <c r="DK13" s="43"/>
      <c r="DL13" s="43"/>
      <c r="DM13" s="43"/>
      <c r="DN13" s="43"/>
      <c r="DO13" s="85"/>
      <c r="DP13" s="85"/>
      <c r="DQ13" s="85"/>
      <c r="DR13" s="85"/>
      <c r="DS13" s="85"/>
      <c r="DT13" s="85"/>
      <c r="DU13" s="85"/>
      <c r="DV13" s="44" t="str" cm="1">
        <f t="array" aca="1" ref="DV13" ca="1">INDIRECT("J13")</f>
        <v/>
      </c>
      <c r="DW13" s="85" cm="1">
        <f t="array" aca="1" ref="DW13" ca="1">IF(INDIRECT("N13")="-",0,COUNTA(INDIRECT("N13")))+IF(INDIRECT("X13")="-",0,COUNTA(INDIRECT("X13")))+IF(INDIRECT("AK13")="-",0,COUNTA(INDIRECT("AK13")))+IF(INDIRECT("AT13")="-",0,COUNTA(INDIRECT("AT13")))</f>
        <v>0</v>
      </c>
      <c r="DX13" s="85"/>
      <c r="DY13" s="382" cm="1">
        <f t="array" aca="1" ref="DY13" ca="1">INDIRECT("C13")</f>
        <v>0</v>
      </c>
      <c r="DZ13" s="39"/>
      <c r="EA13" s="39"/>
      <c r="EB13" s="39"/>
      <c r="EC13" s="39"/>
      <c r="ED13" s="39"/>
    </row>
    <row r="14" spans="1:134" ht="21.6" customHeight="1" x14ac:dyDescent="0.15">
      <c r="A14" s="108"/>
      <c r="B14" s="37"/>
      <c r="C14" s="62"/>
      <c r="D14" s="30"/>
      <c r="E14" s="34"/>
      <c r="F14" s="35"/>
      <c r="G14" s="19"/>
      <c r="H14" s="4" t="str">
        <f t="shared" si="1"/>
        <v/>
      </c>
      <c r="I14" s="20"/>
      <c r="J14" s="104" t="str">
        <f ca="1">IF(DY14=0,"",IF(申込書!$B$7="","",申込書!$B$7))</f>
        <v/>
      </c>
      <c r="K14" s="105" t="str">
        <f ca="1">IF(DY14=0,"",IF(申込書!$B$5="","",申込書!$B$5))</f>
        <v/>
      </c>
      <c r="L14" s="104" t="str">
        <f ca="1">IF(DY14=0,"",IF(申込書!$D$5="","",ASC(申込書!$D$5)))</f>
        <v/>
      </c>
      <c r="M14" s="24"/>
      <c r="N14" s="21"/>
      <c r="O14" s="14"/>
      <c r="P14" s="15"/>
      <c r="Q14" s="14"/>
      <c r="R14" s="16"/>
      <c r="S14" s="14"/>
      <c r="T14" s="16"/>
      <c r="U14" s="264"/>
      <c r="V14" s="6"/>
      <c r="W14" s="332"/>
      <c r="X14" s="57"/>
      <c r="Y14" s="14"/>
      <c r="Z14" s="15"/>
      <c r="AA14" s="17"/>
      <c r="AB14" s="16"/>
      <c r="AC14" s="18"/>
      <c r="AD14" s="16"/>
      <c r="AE14" s="264"/>
      <c r="AF14" s="22"/>
      <c r="AG14" s="332"/>
      <c r="AH14" s="22"/>
      <c r="AI14" s="4" t="str">
        <f t="shared" si="0"/>
        <v>-</v>
      </c>
      <c r="AJ14" s="5"/>
      <c r="AK14" s="10"/>
      <c r="AL14" s="9"/>
      <c r="AM14" s="9"/>
      <c r="AN14" s="9"/>
      <c r="AO14" s="9"/>
      <c r="AP14" s="9"/>
      <c r="AQ14" s="9"/>
      <c r="AR14" s="333"/>
      <c r="AS14" s="10"/>
      <c r="AT14" s="10"/>
      <c r="AU14" s="9"/>
      <c r="AV14" s="9"/>
      <c r="AW14" s="9"/>
      <c r="AX14" s="9"/>
      <c r="AY14" s="9"/>
      <c r="AZ14" s="9"/>
      <c r="BA14" s="333"/>
      <c r="BB14" s="10"/>
      <c r="BC14" s="5"/>
      <c r="BD14" s="5"/>
      <c r="BE14" s="90"/>
      <c r="BF14" s="328" t="str">
        <f>IF(C14="","",IF(申込書!$D$7="","",申込書!$D$7))</f>
        <v/>
      </c>
      <c r="BG14" s="52"/>
      <c r="BH14" s="49"/>
      <c r="BI14" s="43"/>
      <c r="BJ14" s="43"/>
      <c r="BK14" s="43"/>
      <c r="BL14" s="43"/>
      <c r="BM14" s="43"/>
      <c r="BN14" s="43"/>
      <c r="BO14" s="43"/>
      <c r="BP14" s="43"/>
      <c r="BQ14" s="43"/>
      <c r="BR14" s="43"/>
      <c r="BS14" s="43"/>
      <c r="BT14" s="43"/>
      <c r="BU14" s="43"/>
      <c r="BV14" s="43"/>
      <c r="BW14" s="43"/>
      <c r="BX14" s="43"/>
      <c r="BY14" s="43"/>
      <c r="BZ14" s="43"/>
      <c r="CA14" s="43"/>
      <c r="CB14" s="43"/>
      <c r="CC14" s="43"/>
      <c r="CD14" s="43"/>
      <c r="CE14" s="43"/>
      <c r="CF14" s="43"/>
      <c r="CG14" s="43"/>
      <c r="CH14" s="43"/>
      <c r="CI14" s="43"/>
      <c r="CJ14" s="43"/>
      <c r="CK14" s="43"/>
      <c r="CL14" s="43" t="str">
        <f>IFERROR(VLOOKUP(N14,種目!$A$2:$D$20,2,FALSE),"")</f>
        <v/>
      </c>
      <c r="CM14" s="43" t="str">
        <f>IFERROR(VLOOKUP(N14,種目!$A$2:$D$20,3,FALSE),"")</f>
        <v/>
      </c>
      <c r="CN14" s="43" t="str">
        <f>IFERROR(VLOOKUP(N14,種目!$A$2:$D$20,4,FALSE),"")</f>
        <v/>
      </c>
      <c r="CO14" s="43"/>
      <c r="CP14" s="43" t="str">
        <f>IFERROR(VLOOKUP(X14,種目!$A$2:$D$20,2,FALSE),"")</f>
        <v/>
      </c>
      <c r="CQ14" s="43" t="str">
        <f>IFERROR(VLOOKUP(X14,種目!$A$2:$D$20,3,FALSE),"")</f>
        <v/>
      </c>
      <c r="CR14" s="43" t="str">
        <f>IFERROR(VLOOKUP(X14,種目!$A$2:$D$20,4,FALSE),"")</f>
        <v/>
      </c>
      <c r="CS14" s="43"/>
      <c r="CT14" s="43"/>
      <c r="CU14" s="43"/>
      <c r="CV14" s="43"/>
      <c r="CW14" s="43"/>
      <c r="CX14" s="43"/>
      <c r="CY14" s="43"/>
      <c r="CZ14" s="43"/>
      <c r="DA14" s="43"/>
      <c r="DB14" s="43"/>
      <c r="DC14" s="43"/>
      <c r="DD14" s="43"/>
      <c r="DE14" s="43"/>
      <c r="DF14" s="43"/>
      <c r="DG14" s="43"/>
      <c r="DH14" s="43"/>
      <c r="DI14" s="43"/>
      <c r="DJ14" s="43"/>
      <c r="DK14" s="43"/>
      <c r="DL14" s="43"/>
      <c r="DM14" s="43"/>
      <c r="DN14" s="43"/>
      <c r="DO14" s="85"/>
      <c r="DP14" s="85"/>
      <c r="DQ14" s="85"/>
      <c r="DR14" s="85"/>
      <c r="DS14" s="85"/>
      <c r="DT14" s="85"/>
      <c r="DU14" s="85"/>
      <c r="DV14" s="44" t="str" cm="1">
        <f t="array" aca="1" ref="DV14" ca="1">INDIRECT("J14")</f>
        <v/>
      </c>
      <c r="DW14" s="85" cm="1">
        <f t="array" aca="1" ref="DW14" ca="1">IF(INDIRECT("N14")="-",0,COUNTA(INDIRECT("N14")))+IF(INDIRECT("X14")="-",0,COUNTA(INDIRECT("X14")))+IF(INDIRECT("AK14")="-",0,COUNTA(INDIRECT("AK14")))+IF(INDIRECT("AT14")="-",0,COUNTA(INDIRECT("AT14")))</f>
        <v>0</v>
      </c>
      <c r="DX14" s="85"/>
      <c r="DY14" s="382" cm="1">
        <f t="array" aca="1" ref="DY14" ca="1">INDIRECT("C14")</f>
        <v>0</v>
      </c>
      <c r="DZ14" s="39"/>
      <c r="EA14" s="39"/>
      <c r="EB14" s="39"/>
      <c r="EC14" s="39"/>
      <c r="ED14" s="39"/>
    </row>
    <row r="15" spans="1:134" ht="21.6" customHeight="1" x14ac:dyDescent="0.15">
      <c r="A15" s="108"/>
      <c r="B15" s="37"/>
      <c r="C15" s="63"/>
      <c r="D15" s="33"/>
      <c r="E15" s="34"/>
      <c r="F15" s="35"/>
      <c r="G15" s="19"/>
      <c r="H15" s="4" t="str">
        <f t="shared" si="1"/>
        <v/>
      </c>
      <c r="I15" s="20"/>
      <c r="J15" s="104" t="str">
        <f ca="1">IF(DY15=0,"",IF(申込書!$B$7="","",申込書!$B$7))</f>
        <v/>
      </c>
      <c r="K15" s="105" t="str">
        <f ca="1">IF(DY15=0,"",IF(申込書!$B$5="","",申込書!$B$5))</f>
        <v/>
      </c>
      <c r="L15" s="104" t="str">
        <f ca="1">IF(DY15=0,"",IF(申込書!$D$5="","",ASC(申込書!$D$5)))</f>
        <v/>
      </c>
      <c r="M15" s="24"/>
      <c r="N15" s="21"/>
      <c r="O15" s="14"/>
      <c r="P15" s="15"/>
      <c r="Q15" s="14"/>
      <c r="R15" s="16"/>
      <c r="S15" s="14"/>
      <c r="T15" s="16"/>
      <c r="U15" s="264"/>
      <c r="V15" s="6"/>
      <c r="W15" s="332"/>
      <c r="X15" s="57"/>
      <c r="Y15" s="14"/>
      <c r="Z15" s="15"/>
      <c r="AA15" s="17"/>
      <c r="AB15" s="16"/>
      <c r="AC15" s="18"/>
      <c r="AD15" s="16"/>
      <c r="AE15" s="264"/>
      <c r="AF15" s="22"/>
      <c r="AG15" s="332"/>
      <c r="AH15" s="22"/>
      <c r="AI15" s="4" t="str">
        <f t="shared" si="0"/>
        <v>-</v>
      </c>
      <c r="AJ15" s="5"/>
      <c r="AK15" s="10"/>
      <c r="AL15" s="9"/>
      <c r="AM15" s="9"/>
      <c r="AN15" s="9"/>
      <c r="AO15" s="9"/>
      <c r="AP15" s="9"/>
      <c r="AQ15" s="9"/>
      <c r="AR15" s="333"/>
      <c r="AS15" s="10"/>
      <c r="AT15" s="10"/>
      <c r="AU15" s="9"/>
      <c r="AV15" s="9"/>
      <c r="AW15" s="9"/>
      <c r="AX15" s="9"/>
      <c r="AY15" s="9"/>
      <c r="AZ15" s="9"/>
      <c r="BA15" s="333"/>
      <c r="BB15" s="10"/>
      <c r="BC15" s="5"/>
      <c r="BD15" s="5"/>
      <c r="BE15" s="90"/>
      <c r="BF15" s="328" t="str">
        <f>IF(C15="","",IF(申込書!$D$7="","",申込書!$D$7))</f>
        <v/>
      </c>
      <c r="BG15" s="52"/>
      <c r="BH15" s="49"/>
      <c r="BI15" s="43"/>
      <c r="BJ15" s="43"/>
      <c r="BK15" s="43"/>
      <c r="BL15" s="43"/>
      <c r="BM15" s="43"/>
      <c r="BN15" s="43"/>
      <c r="BO15" s="43"/>
      <c r="BP15" s="43"/>
      <c r="BQ15" s="43"/>
      <c r="BR15" s="43"/>
      <c r="BS15" s="43"/>
      <c r="BT15" s="43"/>
      <c r="BU15" s="43"/>
      <c r="BV15" s="43"/>
      <c r="BW15" s="43"/>
      <c r="BX15" s="43"/>
      <c r="BY15" s="43"/>
      <c r="BZ15" s="43"/>
      <c r="CA15" s="43"/>
      <c r="CB15" s="43"/>
      <c r="CC15" s="43"/>
      <c r="CD15" s="43"/>
      <c r="CE15" s="43"/>
      <c r="CF15" s="43"/>
      <c r="CG15" s="43"/>
      <c r="CH15" s="43"/>
      <c r="CI15" s="43"/>
      <c r="CJ15" s="43"/>
      <c r="CK15" s="43"/>
      <c r="CL15" s="43" t="str">
        <f>IFERROR(VLOOKUP(N15,種目!$A$2:$D$20,2,FALSE),"")</f>
        <v/>
      </c>
      <c r="CM15" s="43" t="str">
        <f>IFERROR(VLOOKUP(N15,種目!$A$2:$D$20,3,FALSE),"")</f>
        <v/>
      </c>
      <c r="CN15" s="43" t="str">
        <f>IFERROR(VLOOKUP(N15,種目!$A$2:$D$20,4,FALSE),"")</f>
        <v/>
      </c>
      <c r="CO15" s="43"/>
      <c r="CP15" s="43" t="str">
        <f>IFERROR(VLOOKUP(X15,種目!$A$2:$D$20,2,FALSE),"")</f>
        <v/>
      </c>
      <c r="CQ15" s="43" t="str">
        <f>IFERROR(VLOOKUP(X15,種目!$A$2:$D$20,3,FALSE),"")</f>
        <v/>
      </c>
      <c r="CR15" s="43" t="str">
        <f>IFERROR(VLOOKUP(X15,種目!$A$2:$D$20,4,FALSE),"")</f>
        <v/>
      </c>
      <c r="CS15" s="43"/>
      <c r="CT15" s="43"/>
      <c r="CU15" s="43"/>
      <c r="CV15" s="43"/>
      <c r="CW15" s="43"/>
      <c r="CX15" s="43"/>
      <c r="CY15" s="43"/>
      <c r="CZ15" s="43"/>
      <c r="DA15" s="43"/>
      <c r="DB15" s="43"/>
      <c r="DC15" s="43"/>
      <c r="DD15" s="43"/>
      <c r="DE15" s="43"/>
      <c r="DF15" s="43"/>
      <c r="DG15" s="43"/>
      <c r="DH15" s="43"/>
      <c r="DI15" s="43"/>
      <c r="DJ15" s="43"/>
      <c r="DK15" s="43"/>
      <c r="DL15" s="43"/>
      <c r="DM15" s="43"/>
      <c r="DN15" s="43"/>
      <c r="DO15" s="85"/>
      <c r="DP15" s="85"/>
      <c r="DQ15" s="85"/>
      <c r="DR15" s="85"/>
      <c r="DS15" s="85"/>
      <c r="DT15" s="85"/>
      <c r="DU15" s="85"/>
      <c r="DV15" s="44" t="str" cm="1">
        <f t="array" aca="1" ref="DV15" ca="1">INDIRECT("J15")</f>
        <v/>
      </c>
      <c r="DW15" s="85" cm="1">
        <f t="array" aca="1" ref="DW15" ca="1">IF(INDIRECT("N15")="-",0,COUNTA(INDIRECT("N15")))+IF(INDIRECT("X15")="-",0,COUNTA(INDIRECT("X15")))+IF(INDIRECT("AK15")="-",0,COUNTA(INDIRECT("AK15")))+IF(INDIRECT("AT15")="-",0,COUNTA(INDIRECT("AT15")))</f>
        <v>0</v>
      </c>
      <c r="DX15" s="85"/>
      <c r="DY15" s="382" cm="1">
        <f t="array" aca="1" ref="DY15" ca="1">INDIRECT("C15")</f>
        <v>0</v>
      </c>
      <c r="DZ15" s="39"/>
      <c r="EA15" s="39"/>
      <c r="EB15" s="39"/>
      <c r="EC15" s="39"/>
      <c r="ED15" s="39"/>
    </row>
    <row r="16" spans="1:134" ht="21.6" customHeight="1" x14ac:dyDescent="0.15">
      <c r="A16" s="108"/>
      <c r="B16" s="37"/>
      <c r="C16" s="62"/>
      <c r="D16" s="30"/>
      <c r="E16" s="34"/>
      <c r="F16" s="35"/>
      <c r="G16" s="19"/>
      <c r="H16" s="4" t="str">
        <f t="shared" si="1"/>
        <v/>
      </c>
      <c r="I16" s="20"/>
      <c r="J16" s="104" t="str">
        <f ca="1">IF(DY16=0,"",IF(申込書!$B$7="","",申込書!$B$7))</f>
        <v/>
      </c>
      <c r="K16" s="105" t="str">
        <f ca="1">IF(DY16=0,"",IF(申込書!$B$5="","",申込書!$B$5))</f>
        <v/>
      </c>
      <c r="L16" s="104" t="str">
        <f ca="1">IF(DY16=0,"",IF(申込書!$D$5="","",ASC(申込書!$D$5)))</f>
        <v/>
      </c>
      <c r="M16" s="24"/>
      <c r="N16" s="21"/>
      <c r="O16" s="14"/>
      <c r="P16" s="15"/>
      <c r="Q16" s="14"/>
      <c r="R16" s="16"/>
      <c r="S16" s="14"/>
      <c r="T16" s="16"/>
      <c r="U16" s="264"/>
      <c r="V16" s="6"/>
      <c r="W16" s="332"/>
      <c r="X16" s="57"/>
      <c r="Y16" s="14"/>
      <c r="Z16" s="15"/>
      <c r="AA16" s="17"/>
      <c r="AB16" s="16"/>
      <c r="AC16" s="18"/>
      <c r="AD16" s="16"/>
      <c r="AE16" s="264"/>
      <c r="AF16" s="22"/>
      <c r="AG16" s="332"/>
      <c r="AH16" s="22"/>
      <c r="AI16" s="4" t="str">
        <f t="shared" si="0"/>
        <v>-</v>
      </c>
      <c r="AJ16" s="5"/>
      <c r="AK16" s="10"/>
      <c r="AL16" s="9"/>
      <c r="AM16" s="9"/>
      <c r="AN16" s="9"/>
      <c r="AO16" s="9"/>
      <c r="AP16" s="9"/>
      <c r="AQ16" s="9"/>
      <c r="AR16" s="333"/>
      <c r="AS16" s="10"/>
      <c r="AT16" s="10"/>
      <c r="AU16" s="9"/>
      <c r="AV16" s="9"/>
      <c r="AW16" s="9"/>
      <c r="AX16" s="9"/>
      <c r="AY16" s="9"/>
      <c r="AZ16" s="9"/>
      <c r="BA16" s="333"/>
      <c r="BB16" s="10"/>
      <c r="BC16" s="5"/>
      <c r="BD16" s="5"/>
      <c r="BE16" s="90"/>
      <c r="BF16" s="328" t="str">
        <f>IF(C16="","",IF(申込書!$D$7="","",申込書!$D$7))</f>
        <v/>
      </c>
      <c r="BG16" s="52"/>
      <c r="BH16" s="49"/>
      <c r="BI16" s="43"/>
      <c r="BJ16" s="43"/>
      <c r="BK16" s="43"/>
      <c r="BL16" s="43"/>
      <c r="BM16" s="43"/>
      <c r="BN16" s="43"/>
      <c r="BO16" s="43"/>
      <c r="BP16" s="43"/>
      <c r="BQ16" s="43"/>
      <c r="BR16" s="43"/>
      <c r="BS16" s="43"/>
      <c r="BT16" s="43"/>
      <c r="BU16" s="43"/>
      <c r="BV16" s="43"/>
      <c r="BW16" s="43"/>
      <c r="BX16" s="43"/>
      <c r="BY16" s="43"/>
      <c r="BZ16" s="43"/>
      <c r="CA16" s="43"/>
      <c r="CB16" s="43"/>
      <c r="CC16" s="43"/>
      <c r="CD16" s="43"/>
      <c r="CE16" s="43"/>
      <c r="CF16" s="43"/>
      <c r="CG16" s="43"/>
      <c r="CH16" s="43"/>
      <c r="CI16" s="43"/>
      <c r="CJ16" s="43"/>
      <c r="CK16" s="43"/>
      <c r="CL16" s="43" t="str">
        <f>IFERROR(VLOOKUP(N16,種目!$A$2:$D$20,2,FALSE),"")</f>
        <v/>
      </c>
      <c r="CM16" s="43" t="str">
        <f>IFERROR(VLOOKUP(N16,種目!$A$2:$D$20,3,FALSE),"")</f>
        <v/>
      </c>
      <c r="CN16" s="43" t="str">
        <f>IFERROR(VLOOKUP(N16,種目!$A$2:$D$20,4,FALSE),"")</f>
        <v/>
      </c>
      <c r="CO16" s="43"/>
      <c r="CP16" s="43" t="str">
        <f>IFERROR(VLOOKUP(X16,種目!$A$2:$D$20,2,FALSE),"")</f>
        <v/>
      </c>
      <c r="CQ16" s="43" t="str">
        <f>IFERROR(VLOOKUP(X16,種目!$A$2:$D$20,3,FALSE),"")</f>
        <v/>
      </c>
      <c r="CR16" s="43" t="str">
        <f>IFERROR(VLOOKUP(X16,種目!$A$2:$D$20,4,FALSE),"")</f>
        <v/>
      </c>
      <c r="CS16" s="43"/>
      <c r="CT16" s="43"/>
      <c r="CU16" s="43"/>
      <c r="CV16" s="43"/>
      <c r="CW16" s="43"/>
      <c r="CX16" s="43"/>
      <c r="CY16" s="43"/>
      <c r="CZ16" s="43"/>
      <c r="DA16" s="43"/>
      <c r="DB16" s="43"/>
      <c r="DC16" s="43"/>
      <c r="DD16" s="43"/>
      <c r="DE16" s="43"/>
      <c r="DF16" s="43"/>
      <c r="DG16" s="43"/>
      <c r="DH16" s="43"/>
      <c r="DI16" s="43"/>
      <c r="DJ16" s="43"/>
      <c r="DK16" s="43"/>
      <c r="DL16" s="43"/>
      <c r="DM16" s="43"/>
      <c r="DN16" s="43"/>
      <c r="DO16" s="85"/>
      <c r="DP16" s="85"/>
      <c r="DQ16" s="85"/>
      <c r="DR16" s="85"/>
      <c r="DS16" s="85"/>
      <c r="DT16" s="85"/>
      <c r="DU16" s="85"/>
      <c r="DV16" s="44" t="str" cm="1">
        <f t="array" aca="1" ref="DV16" ca="1">INDIRECT("J16")</f>
        <v/>
      </c>
      <c r="DW16" s="85" cm="1">
        <f t="array" aca="1" ref="DW16" ca="1">IF(INDIRECT("N16")="-",0,COUNTA(INDIRECT("N16")))+IF(INDIRECT("X16")="-",0,COUNTA(INDIRECT("X16")))+IF(INDIRECT("AK16")="-",0,COUNTA(INDIRECT("AK16")))+IF(INDIRECT("AT16")="-",0,COUNTA(INDIRECT("AT16")))</f>
        <v>0</v>
      </c>
      <c r="DX16" s="85"/>
      <c r="DY16" s="382" cm="1">
        <f t="array" aca="1" ref="DY16" ca="1">INDIRECT("C16")</f>
        <v>0</v>
      </c>
      <c r="DZ16" s="39"/>
      <c r="EA16" s="39"/>
      <c r="EB16" s="39"/>
      <c r="EC16" s="39"/>
      <c r="ED16" s="39"/>
    </row>
    <row r="17" spans="1:134" ht="21.6" customHeight="1" x14ac:dyDescent="0.15">
      <c r="A17" s="108"/>
      <c r="B17" s="37"/>
      <c r="C17" s="63"/>
      <c r="D17" s="33"/>
      <c r="E17" s="34"/>
      <c r="F17" s="35"/>
      <c r="G17" s="19"/>
      <c r="H17" s="4" t="str">
        <f t="shared" si="1"/>
        <v/>
      </c>
      <c r="I17" s="20"/>
      <c r="J17" s="104" t="str">
        <f ca="1">IF(DY17=0,"",IF(申込書!$B$7="","",申込書!$B$7))</f>
        <v/>
      </c>
      <c r="K17" s="105" t="str">
        <f ca="1">IF(DY17=0,"",IF(申込書!$B$5="","",申込書!$B$5))</f>
        <v/>
      </c>
      <c r="L17" s="104" t="str">
        <f ca="1">IF(DY17=0,"",IF(申込書!$D$5="","",ASC(申込書!$D$5)))</f>
        <v/>
      </c>
      <c r="M17" s="24"/>
      <c r="N17" s="21"/>
      <c r="O17" s="14"/>
      <c r="P17" s="15"/>
      <c r="Q17" s="14"/>
      <c r="R17" s="16"/>
      <c r="S17" s="14"/>
      <c r="T17" s="16"/>
      <c r="U17" s="264"/>
      <c r="V17" s="6"/>
      <c r="W17" s="332"/>
      <c r="X17" s="57"/>
      <c r="Y17" s="14"/>
      <c r="Z17" s="15"/>
      <c r="AA17" s="17"/>
      <c r="AB17" s="16"/>
      <c r="AC17" s="18"/>
      <c r="AD17" s="16"/>
      <c r="AE17" s="264"/>
      <c r="AF17" s="22"/>
      <c r="AG17" s="332"/>
      <c r="AH17" s="22"/>
      <c r="AI17" s="4" t="str">
        <f t="shared" si="0"/>
        <v>-</v>
      </c>
      <c r="AJ17" s="5"/>
      <c r="AK17" s="10"/>
      <c r="AL17" s="9"/>
      <c r="AM17" s="9"/>
      <c r="AN17" s="9"/>
      <c r="AO17" s="9"/>
      <c r="AP17" s="9"/>
      <c r="AQ17" s="9"/>
      <c r="AR17" s="333"/>
      <c r="AS17" s="10"/>
      <c r="AT17" s="10"/>
      <c r="AU17" s="9"/>
      <c r="AV17" s="9"/>
      <c r="AW17" s="9"/>
      <c r="AX17" s="9"/>
      <c r="AY17" s="9"/>
      <c r="AZ17" s="9"/>
      <c r="BA17" s="333"/>
      <c r="BB17" s="10"/>
      <c r="BC17" s="5"/>
      <c r="BD17" s="5"/>
      <c r="BE17" s="90"/>
      <c r="BF17" s="328" t="str">
        <f>IF(C17="","",IF(申込書!$D$7="","",申込書!$D$7))</f>
        <v/>
      </c>
      <c r="BG17" s="52"/>
      <c r="BH17" s="49"/>
      <c r="BI17" s="43"/>
      <c r="BJ17" s="43"/>
      <c r="BK17" s="43"/>
      <c r="BL17" s="43"/>
      <c r="BM17" s="43"/>
      <c r="BN17" s="43"/>
      <c r="BO17" s="43"/>
      <c r="BP17" s="43"/>
      <c r="BQ17" s="43"/>
      <c r="BR17" s="43"/>
      <c r="BS17" s="43"/>
      <c r="BT17" s="43"/>
      <c r="BU17" s="43"/>
      <c r="BV17" s="43"/>
      <c r="BW17" s="43"/>
      <c r="BX17" s="43"/>
      <c r="BY17" s="43"/>
      <c r="BZ17" s="43"/>
      <c r="CA17" s="43"/>
      <c r="CB17" s="43"/>
      <c r="CC17" s="43"/>
      <c r="CD17" s="43"/>
      <c r="CE17" s="43"/>
      <c r="CF17" s="43"/>
      <c r="CG17" s="43"/>
      <c r="CH17" s="43"/>
      <c r="CI17" s="43"/>
      <c r="CJ17" s="43"/>
      <c r="CK17" s="43"/>
      <c r="CL17" s="43" t="str">
        <f>IFERROR(VLOOKUP(N17,種目!$A$2:$D$20,2,FALSE),"")</f>
        <v/>
      </c>
      <c r="CM17" s="43" t="str">
        <f>IFERROR(VLOOKUP(N17,種目!$A$2:$D$20,3,FALSE),"")</f>
        <v/>
      </c>
      <c r="CN17" s="43" t="str">
        <f>IFERROR(VLOOKUP(N17,種目!$A$2:$D$20,4,FALSE),"")</f>
        <v/>
      </c>
      <c r="CO17" s="43"/>
      <c r="CP17" s="43" t="str">
        <f>IFERROR(VLOOKUP(X17,種目!$A$2:$D$20,2,FALSE),"")</f>
        <v/>
      </c>
      <c r="CQ17" s="43" t="str">
        <f>IFERROR(VLOOKUP(X17,種目!$A$2:$D$20,3,FALSE),"")</f>
        <v/>
      </c>
      <c r="CR17" s="43" t="str">
        <f>IFERROR(VLOOKUP(X17,種目!$A$2:$D$20,4,FALSE),"")</f>
        <v/>
      </c>
      <c r="CS17" s="43"/>
      <c r="CT17" s="43"/>
      <c r="CU17" s="43"/>
      <c r="CV17" s="43"/>
      <c r="CW17" s="43"/>
      <c r="CX17" s="43"/>
      <c r="CY17" s="43"/>
      <c r="CZ17" s="43"/>
      <c r="DA17" s="43"/>
      <c r="DB17" s="43"/>
      <c r="DC17" s="43"/>
      <c r="DD17" s="43"/>
      <c r="DE17" s="43"/>
      <c r="DF17" s="43"/>
      <c r="DG17" s="43"/>
      <c r="DH17" s="43"/>
      <c r="DI17" s="43"/>
      <c r="DJ17" s="43"/>
      <c r="DK17" s="43"/>
      <c r="DL17" s="43"/>
      <c r="DM17" s="43"/>
      <c r="DN17" s="43"/>
      <c r="DO17" s="85"/>
      <c r="DP17" s="85"/>
      <c r="DQ17" s="85"/>
      <c r="DR17" s="85"/>
      <c r="DS17" s="85"/>
      <c r="DT17" s="85"/>
      <c r="DU17" s="85"/>
      <c r="DV17" s="44" t="str" cm="1">
        <f t="array" aca="1" ref="DV17" ca="1">INDIRECT("J17")</f>
        <v/>
      </c>
      <c r="DW17" s="85" cm="1">
        <f t="array" aca="1" ref="DW17" ca="1">IF(INDIRECT("N17")="-",0,COUNTA(INDIRECT("N17")))+IF(INDIRECT("X17")="-",0,COUNTA(INDIRECT("X17")))+IF(INDIRECT("AK17")="-",0,COUNTA(INDIRECT("AK17")))+IF(INDIRECT("AT17")="-",0,COUNTA(INDIRECT("AT17")))</f>
        <v>0</v>
      </c>
      <c r="DX17" s="85"/>
      <c r="DY17" s="382" cm="1">
        <f t="array" aca="1" ref="DY17" ca="1">INDIRECT("C17")</f>
        <v>0</v>
      </c>
      <c r="DZ17" s="39"/>
      <c r="EA17" s="39"/>
      <c r="EB17" s="39"/>
      <c r="EC17" s="39"/>
      <c r="ED17" s="39"/>
    </row>
    <row r="18" spans="1:134" ht="21.6" customHeight="1" x14ac:dyDescent="0.15">
      <c r="A18" s="108"/>
      <c r="B18" s="37"/>
      <c r="C18" s="63"/>
      <c r="D18" s="33"/>
      <c r="E18" s="34"/>
      <c r="F18" s="35"/>
      <c r="G18" s="19"/>
      <c r="H18" s="4" t="str">
        <f t="shared" si="1"/>
        <v/>
      </c>
      <c r="I18" s="20"/>
      <c r="J18" s="104" t="str">
        <f ca="1">IF(DY18=0,"",IF(申込書!$B$7="","",申込書!$B$7))</f>
        <v/>
      </c>
      <c r="K18" s="105" t="str">
        <f ca="1">IF(DY18=0,"",IF(申込書!$B$5="","",申込書!$B$5))</f>
        <v/>
      </c>
      <c r="L18" s="104" t="str">
        <f ca="1">IF(DY18=0,"",IF(申込書!$D$5="","",ASC(申込書!$D$5)))</f>
        <v/>
      </c>
      <c r="M18" s="24"/>
      <c r="N18" s="21"/>
      <c r="O18" s="14"/>
      <c r="P18" s="15"/>
      <c r="Q18" s="14"/>
      <c r="R18" s="16"/>
      <c r="S18" s="14"/>
      <c r="T18" s="16"/>
      <c r="U18" s="264"/>
      <c r="V18" s="6"/>
      <c r="W18" s="332"/>
      <c r="X18" s="57"/>
      <c r="Y18" s="14"/>
      <c r="Z18" s="15"/>
      <c r="AA18" s="17"/>
      <c r="AB18" s="16"/>
      <c r="AC18" s="18"/>
      <c r="AD18" s="16"/>
      <c r="AE18" s="264"/>
      <c r="AF18" s="22"/>
      <c r="AG18" s="332"/>
      <c r="AH18" s="22"/>
      <c r="AI18" s="4" t="str">
        <f t="shared" si="0"/>
        <v>-</v>
      </c>
      <c r="AJ18" s="5"/>
      <c r="AK18" s="10"/>
      <c r="AL18" s="9"/>
      <c r="AM18" s="9"/>
      <c r="AN18" s="9"/>
      <c r="AO18" s="9"/>
      <c r="AP18" s="9"/>
      <c r="AQ18" s="9"/>
      <c r="AR18" s="333"/>
      <c r="AS18" s="10"/>
      <c r="AT18" s="10"/>
      <c r="AU18" s="9"/>
      <c r="AV18" s="9"/>
      <c r="AW18" s="9"/>
      <c r="AX18" s="9"/>
      <c r="AY18" s="9"/>
      <c r="AZ18" s="9"/>
      <c r="BA18" s="333"/>
      <c r="BB18" s="10"/>
      <c r="BC18" s="5"/>
      <c r="BD18" s="5"/>
      <c r="BE18" s="90"/>
      <c r="BF18" s="328" t="str">
        <f>IF(C18="","",IF(申込書!$D$7="","",申込書!$D$7))</f>
        <v/>
      </c>
      <c r="BG18" s="52"/>
      <c r="BH18" s="49"/>
      <c r="BI18" s="43"/>
      <c r="BJ18" s="43"/>
      <c r="BK18" s="43"/>
      <c r="BL18" s="43"/>
      <c r="BM18" s="43"/>
      <c r="BN18" s="43"/>
      <c r="BO18" s="43"/>
      <c r="BP18" s="43"/>
      <c r="BQ18" s="43"/>
      <c r="BR18" s="43"/>
      <c r="BS18" s="43"/>
      <c r="BT18" s="43"/>
      <c r="BU18" s="43"/>
      <c r="BV18" s="43"/>
      <c r="BW18" s="43"/>
      <c r="BX18" s="43"/>
      <c r="BY18" s="43"/>
      <c r="BZ18" s="43"/>
      <c r="CA18" s="43"/>
      <c r="CB18" s="43"/>
      <c r="CC18" s="43"/>
      <c r="CD18" s="43"/>
      <c r="CE18" s="43"/>
      <c r="CF18" s="43"/>
      <c r="CG18" s="43"/>
      <c r="CH18" s="43"/>
      <c r="CI18" s="43"/>
      <c r="CJ18" s="43"/>
      <c r="CK18" s="43"/>
      <c r="CL18" s="43" t="str">
        <f>IFERROR(VLOOKUP(N18,種目!$A$2:$D$20,2,FALSE),"")</f>
        <v/>
      </c>
      <c r="CM18" s="43" t="str">
        <f>IFERROR(VLOOKUP(N18,種目!$A$2:$D$20,3,FALSE),"")</f>
        <v/>
      </c>
      <c r="CN18" s="43" t="str">
        <f>IFERROR(VLOOKUP(N18,種目!$A$2:$D$20,4,FALSE),"")</f>
        <v/>
      </c>
      <c r="CO18" s="43"/>
      <c r="CP18" s="43" t="str">
        <f>IFERROR(VLOOKUP(X18,種目!$A$2:$D$20,2,FALSE),"")</f>
        <v/>
      </c>
      <c r="CQ18" s="43" t="str">
        <f>IFERROR(VLOOKUP(X18,種目!$A$2:$D$20,3,FALSE),"")</f>
        <v/>
      </c>
      <c r="CR18" s="43" t="str">
        <f>IFERROR(VLOOKUP(X18,種目!$A$2:$D$20,4,FALSE),"")</f>
        <v/>
      </c>
      <c r="CS18" s="43"/>
      <c r="CT18" s="43"/>
      <c r="CU18" s="43"/>
      <c r="CV18" s="43"/>
      <c r="CW18" s="43"/>
      <c r="CX18" s="43"/>
      <c r="CY18" s="43"/>
      <c r="CZ18" s="43"/>
      <c r="DA18" s="43"/>
      <c r="DB18" s="43"/>
      <c r="DC18" s="43"/>
      <c r="DD18" s="43"/>
      <c r="DE18" s="43"/>
      <c r="DF18" s="43"/>
      <c r="DG18" s="43"/>
      <c r="DH18" s="43"/>
      <c r="DI18" s="43"/>
      <c r="DJ18" s="43"/>
      <c r="DK18" s="43"/>
      <c r="DL18" s="43"/>
      <c r="DM18" s="43"/>
      <c r="DN18" s="43"/>
      <c r="DO18" s="85"/>
      <c r="DP18" s="85"/>
      <c r="DQ18" s="85"/>
      <c r="DR18" s="85"/>
      <c r="DS18" s="85"/>
      <c r="DT18" s="85"/>
      <c r="DU18" s="85"/>
      <c r="DV18" s="44" t="str" cm="1">
        <f t="array" aca="1" ref="DV18" ca="1">INDIRECT("J18")</f>
        <v/>
      </c>
      <c r="DW18" s="85" cm="1">
        <f t="array" aca="1" ref="DW18" ca="1">IF(INDIRECT("N18")="-",0,COUNTA(INDIRECT("N18")))+IF(INDIRECT("X18")="-",0,COUNTA(INDIRECT("X18")))+IF(INDIRECT("AK18")="-",0,COUNTA(INDIRECT("AK18")))+IF(INDIRECT("AT18")="-",0,COUNTA(INDIRECT("AT18")))</f>
        <v>0</v>
      </c>
      <c r="DX18" s="85"/>
      <c r="DY18" s="382" cm="1">
        <f t="array" aca="1" ref="DY18" ca="1">INDIRECT("C18")</f>
        <v>0</v>
      </c>
      <c r="DZ18" s="39"/>
      <c r="EA18" s="39"/>
      <c r="EB18" s="39"/>
      <c r="EC18" s="39"/>
      <c r="ED18" s="39"/>
    </row>
    <row r="19" spans="1:134" ht="21.6" customHeight="1" x14ac:dyDescent="0.15">
      <c r="A19" s="108"/>
      <c r="B19" s="37"/>
      <c r="C19" s="62"/>
      <c r="D19" s="30"/>
      <c r="E19" s="31"/>
      <c r="F19" s="32"/>
      <c r="G19" s="25"/>
      <c r="H19" s="4" t="str">
        <f t="shared" si="1"/>
        <v/>
      </c>
      <c r="I19" s="6"/>
      <c r="J19" s="104" t="str">
        <f ca="1">IF(DY19=0,"",IF(申込書!$B$7="","",申込書!$B$7))</f>
        <v/>
      </c>
      <c r="K19" s="105" t="str">
        <f ca="1">IF(DY19=0,"",IF(申込書!$B$5="","",申込書!$B$5))</f>
        <v/>
      </c>
      <c r="L19" s="104" t="str">
        <f ca="1">IF(DY19=0,"",IF(申込書!$D$5="","",ASC(申込書!$D$5)))</f>
        <v/>
      </c>
      <c r="M19" s="23"/>
      <c r="N19" s="21"/>
      <c r="O19" s="14"/>
      <c r="P19" s="15"/>
      <c r="Q19" s="14"/>
      <c r="R19" s="16"/>
      <c r="S19" s="14"/>
      <c r="T19" s="16"/>
      <c r="U19" s="264"/>
      <c r="V19" s="6"/>
      <c r="W19" s="332"/>
      <c r="X19" s="57"/>
      <c r="Y19" s="14"/>
      <c r="Z19" s="15"/>
      <c r="AA19" s="17"/>
      <c r="AB19" s="16"/>
      <c r="AC19" s="18"/>
      <c r="AD19" s="16"/>
      <c r="AE19" s="265"/>
      <c r="AF19" s="107"/>
      <c r="AG19" s="332"/>
      <c r="AH19" s="22"/>
      <c r="AI19" s="4" t="str">
        <f t="shared" si="0"/>
        <v>-</v>
      </c>
      <c r="AJ19" s="5"/>
      <c r="AK19" s="10"/>
      <c r="AL19" s="9"/>
      <c r="AM19" s="9"/>
      <c r="AN19" s="9"/>
      <c r="AO19" s="9"/>
      <c r="AP19" s="9"/>
      <c r="AQ19" s="9"/>
      <c r="AR19" s="333"/>
      <c r="AS19" s="10"/>
      <c r="AT19" s="10"/>
      <c r="AU19" s="9"/>
      <c r="AV19" s="9"/>
      <c r="AW19" s="9"/>
      <c r="AX19" s="9"/>
      <c r="AY19" s="9"/>
      <c r="AZ19" s="9"/>
      <c r="BA19" s="333"/>
      <c r="BB19" s="10"/>
      <c r="BC19" s="5"/>
      <c r="BD19" s="5"/>
      <c r="BE19" s="90"/>
      <c r="BF19" s="328" t="str">
        <f>IF(C19="","",IF(申込書!$D$7="","",申込書!$D$7))</f>
        <v/>
      </c>
      <c r="BG19" s="52"/>
      <c r="BH19" s="49"/>
      <c r="BI19" s="43"/>
      <c r="BJ19" s="43"/>
      <c r="BK19" s="43"/>
      <c r="BL19" s="43"/>
      <c r="BM19" s="43"/>
      <c r="BN19" s="43"/>
      <c r="BO19" s="43"/>
      <c r="BP19" s="43"/>
      <c r="BQ19" s="43"/>
      <c r="BR19" s="43"/>
      <c r="BS19" s="43"/>
      <c r="BT19" s="43"/>
      <c r="BU19" s="43"/>
      <c r="BV19" s="43"/>
      <c r="BW19" s="43"/>
      <c r="BX19" s="43"/>
      <c r="BY19" s="43"/>
      <c r="BZ19" s="43"/>
      <c r="CA19" s="43"/>
      <c r="CB19" s="43"/>
      <c r="CC19" s="43"/>
      <c r="CD19" s="43"/>
      <c r="CE19" s="43"/>
      <c r="CF19" s="43"/>
      <c r="CG19" s="43"/>
      <c r="CH19" s="43"/>
      <c r="CI19" s="43"/>
      <c r="CJ19" s="43"/>
      <c r="CK19" s="43"/>
      <c r="CL19" s="43" t="str">
        <f>IFERROR(VLOOKUP(N19,種目!$A$2:$D$20,2,FALSE),"")</f>
        <v/>
      </c>
      <c r="CM19" s="43" t="str">
        <f>IFERROR(VLOOKUP(N19,種目!$A$2:$D$20,3,FALSE),"")</f>
        <v/>
      </c>
      <c r="CN19" s="43" t="str">
        <f>IFERROR(VLOOKUP(N19,種目!$A$2:$D$20,4,FALSE),"")</f>
        <v/>
      </c>
      <c r="CO19" s="43"/>
      <c r="CP19" s="43" t="str">
        <f>IFERROR(VLOOKUP(X19,種目!$A$2:$D$20,2,FALSE),"")</f>
        <v/>
      </c>
      <c r="CQ19" s="43" t="str">
        <f>IFERROR(VLOOKUP(X19,種目!$A$2:$D$20,3,FALSE),"")</f>
        <v/>
      </c>
      <c r="CR19" s="43" t="str">
        <f>IFERROR(VLOOKUP(X19,種目!$A$2:$D$20,4,FALSE),"")</f>
        <v/>
      </c>
      <c r="CS19" s="43"/>
      <c r="CT19" s="43"/>
      <c r="CU19" s="43"/>
      <c r="CV19" s="43"/>
      <c r="CW19" s="43"/>
      <c r="CX19" s="43"/>
      <c r="CY19" s="43"/>
      <c r="CZ19" s="43"/>
      <c r="DA19" s="43"/>
      <c r="DB19" s="43"/>
      <c r="DC19" s="43"/>
      <c r="DD19" s="43"/>
      <c r="DE19" s="43"/>
      <c r="DF19" s="43"/>
      <c r="DG19" s="43"/>
      <c r="DH19" s="43"/>
      <c r="DI19" s="43"/>
      <c r="DJ19" s="43"/>
      <c r="DK19" s="43"/>
      <c r="DL19" s="43"/>
      <c r="DM19" s="43"/>
      <c r="DN19" s="43"/>
      <c r="DO19" s="85"/>
      <c r="DP19" s="85"/>
      <c r="DQ19" s="85"/>
      <c r="DR19" s="85"/>
      <c r="DS19" s="85"/>
      <c r="DT19" s="85"/>
      <c r="DU19" s="85"/>
      <c r="DV19" s="44" t="str" cm="1">
        <f t="array" aca="1" ref="DV19" ca="1">INDIRECT("J19")</f>
        <v/>
      </c>
      <c r="DW19" s="85" cm="1">
        <f t="array" aca="1" ref="DW19" ca="1">IF(INDIRECT("N19")="-",0,COUNTA(INDIRECT("N19")))+IF(INDIRECT("X19")="-",0,COUNTA(INDIRECT("X19")))+IF(INDIRECT("AK19")="-",0,COUNTA(INDIRECT("AK19")))+IF(INDIRECT("AT19")="-",0,COUNTA(INDIRECT("AT19")))</f>
        <v>0</v>
      </c>
      <c r="DX19" s="85"/>
      <c r="DY19" s="382" cm="1">
        <f t="array" aca="1" ref="DY19" ca="1">INDIRECT("C19")</f>
        <v>0</v>
      </c>
      <c r="DZ19" s="39"/>
      <c r="EA19" s="39"/>
      <c r="EB19" s="39"/>
      <c r="EC19" s="39"/>
      <c r="ED19" s="39"/>
    </row>
    <row r="20" spans="1:134" ht="21.6" customHeight="1" x14ac:dyDescent="0.15">
      <c r="A20" s="108"/>
      <c r="B20" s="37"/>
      <c r="C20" s="63"/>
      <c r="D20" s="33"/>
      <c r="E20" s="34"/>
      <c r="F20" s="35"/>
      <c r="G20" s="19"/>
      <c r="H20" s="4" t="str">
        <f t="shared" si="1"/>
        <v/>
      </c>
      <c r="I20" s="20"/>
      <c r="J20" s="104" t="str">
        <f ca="1">IF(DY20=0,"",IF(申込書!$B$7="","",申込書!$B$7))</f>
        <v/>
      </c>
      <c r="K20" s="105" t="str">
        <f ca="1">IF(DY20=0,"",IF(申込書!$B$5="","",申込書!$B$5))</f>
        <v/>
      </c>
      <c r="L20" s="104" t="str">
        <f ca="1">IF(DY20=0,"",IF(申込書!$D$5="","",ASC(申込書!$D$5)))</f>
        <v/>
      </c>
      <c r="M20" s="24"/>
      <c r="N20" s="21"/>
      <c r="O20" s="14"/>
      <c r="P20" s="15"/>
      <c r="Q20" s="14"/>
      <c r="R20" s="16"/>
      <c r="S20" s="14"/>
      <c r="T20" s="16"/>
      <c r="U20" s="264"/>
      <c r="V20" s="6"/>
      <c r="W20" s="332"/>
      <c r="X20" s="57"/>
      <c r="Y20" s="14"/>
      <c r="Z20" s="15"/>
      <c r="AA20" s="17"/>
      <c r="AB20" s="16"/>
      <c r="AC20" s="18"/>
      <c r="AD20" s="16"/>
      <c r="AE20" s="264"/>
      <c r="AF20" s="22"/>
      <c r="AG20" s="332"/>
      <c r="AH20" s="22"/>
      <c r="AI20" s="4" t="str">
        <f t="shared" si="0"/>
        <v>-</v>
      </c>
      <c r="AJ20" s="5"/>
      <c r="AK20" s="10"/>
      <c r="AL20" s="9"/>
      <c r="AM20" s="9"/>
      <c r="AN20" s="9"/>
      <c r="AO20" s="9"/>
      <c r="AP20" s="9"/>
      <c r="AQ20" s="9"/>
      <c r="AR20" s="333"/>
      <c r="AS20" s="10"/>
      <c r="AT20" s="10"/>
      <c r="AU20" s="9"/>
      <c r="AV20" s="9"/>
      <c r="AW20" s="9"/>
      <c r="AX20" s="9"/>
      <c r="AY20" s="9"/>
      <c r="AZ20" s="9"/>
      <c r="BA20" s="333"/>
      <c r="BB20" s="10"/>
      <c r="BC20" s="5"/>
      <c r="BD20" s="5"/>
      <c r="BE20" s="90"/>
      <c r="BF20" s="328" t="str">
        <f>IF(C20="","",IF(申込書!$D$7="","",申込書!$D$7))</f>
        <v/>
      </c>
      <c r="BG20" s="52"/>
      <c r="BH20" s="49"/>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t="str">
        <f>IFERROR(VLOOKUP(N20,種目!$A$2:$D$20,2,FALSE),"")</f>
        <v/>
      </c>
      <c r="CM20" s="43" t="str">
        <f>IFERROR(VLOOKUP(N20,種目!$A$2:$D$20,3,FALSE),"")</f>
        <v/>
      </c>
      <c r="CN20" s="43" t="str">
        <f>IFERROR(VLOOKUP(N20,種目!$A$2:$D$20,4,FALSE),"")</f>
        <v/>
      </c>
      <c r="CO20" s="43"/>
      <c r="CP20" s="43" t="str">
        <f>IFERROR(VLOOKUP(X20,種目!$A$2:$D$20,2,FALSE),"")</f>
        <v/>
      </c>
      <c r="CQ20" s="43" t="str">
        <f>IFERROR(VLOOKUP(X20,種目!$A$2:$D$20,3,FALSE),"")</f>
        <v/>
      </c>
      <c r="CR20" s="43" t="str">
        <f>IFERROR(VLOOKUP(X20,種目!$A$2:$D$20,4,FALSE),"")</f>
        <v/>
      </c>
      <c r="CS20" s="43"/>
      <c r="CT20" s="43"/>
      <c r="CU20" s="43"/>
      <c r="CV20" s="43"/>
      <c r="CW20" s="43"/>
      <c r="CX20" s="43"/>
      <c r="CY20" s="43"/>
      <c r="CZ20" s="43"/>
      <c r="DA20" s="43"/>
      <c r="DB20" s="43"/>
      <c r="DC20" s="43"/>
      <c r="DD20" s="43"/>
      <c r="DE20" s="43"/>
      <c r="DF20" s="43"/>
      <c r="DG20" s="43"/>
      <c r="DH20" s="43"/>
      <c r="DI20" s="43"/>
      <c r="DJ20" s="43"/>
      <c r="DK20" s="43"/>
      <c r="DL20" s="43"/>
      <c r="DM20" s="43"/>
      <c r="DN20" s="43"/>
      <c r="DO20" s="85"/>
      <c r="DP20" s="85"/>
      <c r="DQ20" s="85"/>
      <c r="DR20" s="85"/>
      <c r="DS20" s="85"/>
      <c r="DT20" s="85"/>
      <c r="DU20" s="85"/>
      <c r="DV20" s="44" t="str" cm="1">
        <f t="array" aca="1" ref="DV20" ca="1">INDIRECT("J20")</f>
        <v/>
      </c>
      <c r="DW20" s="85" cm="1">
        <f t="array" aca="1" ref="DW20" ca="1">IF(INDIRECT("N20")="-",0,COUNTA(INDIRECT("N20")))+IF(INDIRECT("X20")="-",0,COUNTA(INDIRECT("X20")))+IF(INDIRECT("AK20")="-",0,COUNTA(INDIRECT("AK20")))+IF(INDIRECT("AT20")="-",0,COUNTA(INDIRECT("AT20")))</f>
        <v>0</v>
      </c>
      <c r="DX20" s="85"/>
      <c r="DY20" s="382" cm="1">
        <f t="array" aca="1" ref="DY20" ca="1">INDIRECT("C20")</f>
        <v>0</v>
      </c>
      <c r="DZ20" s="39"/>
      <c r="EA20" s="39"/>
      <c r="EB20" s="39"/>
      <c r="EC20" s="39"/>
      <c r="ED20" s="39"/>
    </row>
    <row r="21" spans="1:134" ht="19.5" customHeight="1" x14ac:dyDescent="0.15">
      <c r="A21" s="219"/>
      <c r="B21" s="220"/>
      <c r="C21" s="220"/>
      <c r="D21" s="220"/>
      <c r="E21" s="221"/>
      <c r="F21" s="221"/>
      <c r="G21" s="222"/>
      <c r="H21" s="223"/>
      <c r="I21" s="36"/>
      <c r="J21" s="224"/>
      <c r="K21" s="224"/>
      <c r="L21" s="224"/>
      <c r="M21" s="224"/>
      <c r="N21" s="225"/>
      <c r="O21" s="226"/>
      <c r="P21" s="226"/>
      <c r="Q21" s="226"/>
      <c r="R21" s="226"/>
      <c r="S21" s="226"/>
      <c r="T21" s="226"/>
      <c r="U21" s="226"/>
      <c r="V21" s="224"/>
      <c r="W21" s="334"/>
      <c r="X21" s="225"/>
      <c r="Y21" s="226"/>
      <c r="Z21" s="226"/>
      <c r="AA21" s="226"/>
      <c r="AB21" s="226"/>
      <c r="AC21" s="226"/>
      <c r="AD21" s="226"/>
      <c r="AE21" s="226"/>
      <c r="AF21" s="224"/>
      <c r="AG21" s="334"/>
      <c r="AH21" s="224"/>
      <c r="AI21" s="223"/>
      <c r="AJ21" s="5"/>
      <c r="AK21" s="10"/>
      <c r="AL21" s="9"/>
      <c r="AM21" s="9"/>
      <c r="AN21" s="9"/>
      <c r="AO21" s="9"/>
      <c r="AP21" s="9"/>
      <c r="AQ21" s="9"/>
      <c r="AR21" s="333"/>
      <c r="AS21" s="10"/>
      <c r="AT21" s="10"/>
      <c r="AU21" s="9"/>
      <c r="AV21" s="9"/>
      <c r="AW21" s="9"/>
      <c r="AX21" s="9"/>
      <c r="AY21" s="9"/>
      <c r="AZ21" s="9"/>
      <c r="BA21" s="333"/>
      <c r="BB21" s="10"/>
      <c r="BC21" s="5"/>
      <c r="BD21" s="5"/>
      <c r="BE21" s="227"/>
      <c r="BF21" s="228"/>
      <c r="BG21" s="5"/>
      <c r="BH21" s="229"/>
      <c r="BI21" s="81"/>
      <c r="BJ21" s="81"/>
      <c r="BK21" s="81"/>
      <c r="BL21" s="81"/>
      <c r="BM21" s="81"/>
      <c r="BN21" s="81"/>
      <c r="BO21" s="81"/>
      <c r="BP21" s="81"/>
      <c r="BQ21" s="81"/>
      <c r="BR21" s="81"/>
      <c r="BS21" s="81"/>
      <c r="BT21" s="81"/>
      <c r="BU21" s="81"/>
      <c r="BV21" s="81"/>
      <c r="BW21" s="81"/>
      <c r="BX21" s="81"/>
      <c r="BY21" s="81"/>
      <c r="BZ21" s="81"/>
      <c r="CA21" s="81"/>
      <c r="CB21" s="81"/>
      <c r="CC21" s="81"/>
      <c r="CD21" s="81"/>
      <c r="CE21" s="81"/>
      <c r="CF21" s="81"/>
      <c r="CG21" s="81"/>
      <c r="CH21" s="81"/>
      <c r="CI21" s="81"/>
      <c r="CJ21" s="81"/>
      <c r="CK21" s="81"/>
      <c r="CL21" s="81"/>
      <c r="CM21" s="81"/>
      <c r="CN21" s="81"/>
      <c r="CO21" s="81"/>
      <c r="CP21" s="81"/>
      <c r="CQ21" s="81"/>
      <c r="CR21" s="81"/>
      <c r="CS21" s="81"/>
      <c r="CT21" s="81"/>
      <c r="CU21" s="81"/>
      <c r="CV21" s="81"/>
      <c r="CW21" s="81"/>
      <c r="CX21" s="81"/>
      <c r="CY21" s="81"/>
      <c r="CZ21" s="81"/>
      <c r="DA21" s="81"/>
      <c r="DB21" s="81"/>
      <c r="DC21" s="81"/>
      <c r="DD21" s="81"/>
      <c r="DE21" s="81"/>
      <c r="DF21" s="81"/>
      <c r="DG21" s="81"/>
      <c r="DH21" s="81"/>
      <c r="DI21" s="81"/>
      <c r="DJ21" s="81"/>
      <c r="DK21" s="81"/>
      <c r="DL21" s="81"/>
      <c r="DM21" s="81"/>
      <c r="DN21" s="81"/>
      <c r="DO21" s="230"/>
      <c r="DP21" s="230"/>
      <c r="DQ21" s="230"/>
      <c r="DR21" s="230"/>
      <c r="DS21" s="230"/>
      <c r="DT21" s="230"/>
      <c r="DU21" s="230"/>
      <c r="DV21" s="231" cm="1">
        <f t="array" aca="1" ref="DV21" ca="1">INDIRECT("J21")</f>
        <v>0</v>
      </c>
      <c r="DW21" s="230" cm="1">
        <f t="array" aca="1" ref="DW21" ca="1">IF(INDIRECT("N21")="-",0,COUNTA(INDIRECT("N21")))+IF(INDIRECT("X21")="-",0,COUNTA(INDIRECT("X21")))+IF(INDIRECT("AK21")="-",0,COUNTA(INDIRECT("AK21")))+IF(INDIRECT("AT21")="-",0,COUNTA(INDIRECT("AT21")))</f>
        <v>0</v>
      </c>
      <c r="DX21" s="230"/>
      <c r="DY21" s="382"/>
    </row>
    <row r="22" spans="1:134" ht="16.2" customHeight="1" x14ac:dyDescent="0.15">
      <c r="I22" s="3"/>
      <c r="N22" s="330" t="s">
        <v>191</v>
      </c>
      <c r="AK22" s="331"/>
      <c r="BG22" s="54"/>
      <c r="BH22" s="40"/>
      <c r="BI22" s="67"/>
      <c r="BJ22" s="67"/>
      <c r="BK22" s="67"/>
      <c r="BL22" s="67"/>
      <c r="BM22" s="67"/>
      <c r="BN22" s="50"/>
      <c r="BO22" s="50"/>
      <c r="BP22" s="50"/>
      <c r="BQ22" s="50"/>
      <c r="BR22" s="50"/>
      <c r="BS22" s="50"/>
      <c r="BT22" s="50"/>
      <c r="BU22" s="50"/>
      <c r="BV22" s="50"/>
      <c r="BW22" s="39"/>
      <c r="BX22" s="50"/>
      <c r="BY22" s="50"/>
      <c r="BZ22" s="50"/>
      <c r="CA22" s="50"/>
      <c r="CB22" s="50"/>
      <c r="CC22" s="50"/>
      <c r="CD22" s="50"/>
      <c r="CE22" s="50"/>
      <c r="CF22" s="50"/>
      <c r="CG22" s="50"/>
      <c r="CH22" s="50"/>
      <c r="CI22" s="59"/>
      <c r="CJ22" s="60"/>
      <c r="CK22" s="60"/>
      <c r="CL22" s="39"/>
      <c r="CM22" s="60"/>
      <c r="CN22" s="60"/>
      <c r="CO22" s="60"/>
      <c r="CP22" s="60"/>
      <c r="CQ22" s="60"/>
      <c r="CR22" s="60"/>
      <c r="CS22" s="60"/>
      <c r="CT22" s="60"/>
      <c r="CU22" s="60"/>
      <c r="CV22" s="60"/>
      <c r="CW22" s="60"/>
      <c r="CX22" s="60"/>
      <c r="CY22" s="60"/>
      <c r="CZ22" s="60"/>
      <c r="DA22" s="60"/>
      <c r="DB22" s="60"/>
      <c r="DC22" s="60"/>
      <c r="DD22" s="60"/>
      <c r="DE22" s="60"/>
      <c r="DF22" s="60"/>
      <c r="DG22" s="60"/>
      <c r="DH22" s="60"/>
      <c r="DI22" s="60"/>
      <c r="DJ22" s="60"/>
      <c r="DK22" s="60"/>
      <c r="DL22" s="60"/>
      <c r="DM22" s="60"/>
      <c r="DN22" s="60"/>
      <c r="DO22" s="60"/>
      <c r="DP22" s="60"/>
      <c r="DQ22" s="60"/>
      <c r="DR22" s="60"/>
      <c r="DS22" s="60"/>
      <c r="DT22" s="60"/>
      <c r="DU22" s="60"/>
      <c r="DV22" s="60" cm="1">
        <f t="array" aca="1" ref="DV22" ca="1">INDIRECT("J22")</f>
        <v>0</v>
      </c>
      <c r="DW22" s="39" cm="1">
        <f t="array" aca="1" ref="DW22" ca="1">IF(INDIRECT("N22")="-",0,COUNTA(INDIRECT("N22")))+IF(INDIRECT("X22")="-",0,COUNTA(INDIRECT("X22")))+IF(INDIRECT("AK22")="-",0,COUNTA(INDIRECT("AK22")))+IF(INDIRECT("AT22")="-",0,COUNTA(INDIRECT("AT22")))</f>
        <v>1</v>
      </c>
      <c r="DX22" s="39"/>
      <c r="DY22" s="382"/>
      <c r="DZ22" s="39"/>
      <c r="EA22" s="39"/>
      <c r="EB22" s="39"/>
      <c r="EC22" s="39"/>
      <c r="ED22" s="39"/>
    </row>
    <row r="23" spans="1:134" ht="16.2" customHeight="1" x14ac:dyDescent="0.15">
      <c r="A23" s="8" t="s">
        <v>153</v>
      </c>
      <c r="B23" s="26"/>
      <c r="C23" s="102"/>
      <c r="D23" s="10"/>
      <c r="E23" s="10"/>
      <c r="F23" s="10"/>
      <c r="G23" s="10"/>
      <c r="H23" s="102" t="s">
        <v>149</v>
      </c>
      <c r="J23" s="102"/>
      <c r="K23" s="10"/>
      <c r="L23" s="10"/>
      <c r="M23" s="10"/>
      <c r="N23" s="217"/>
      <c r="O23" s="27"/>
      <c r="P23" s="27"/>
      <c r="Q23" s="27"/>
      <c r="R23" s="27"/>
      <c r="S23" s="27"/>
      <c r="T23" s="27"/>
      <c r="U23" s="27"/>
      <c r="V23" s="27"/>
      <c r="W23" s="27"/>
      <c r="X23" s="217"/>
      <c r="Y23" s="27"/>
      <c r="Z23" s="27"/>
      <c r="AA23" s="27"/>
      <c r="AB23" s="27"/>
      <c r="AC23" s="27"/>
      <c r="AD23" s="27"/>
      <c r="AE23" s="27"/>
      <c r="AF23" s="27"/>
      <c r="AG23" s="57"/>
      <c r="AH23" s="27"/>
      <c r="AI23" s="28"/>
      <c r="AJ23" s="29"/>
      <c r="AK23" s="10"/>
      <c r="AL23" s="10"/>
      <c r="AM23" s="10"/>
      <c r="AN23" s="10"/>
      <c r="AO23" s="10"/>
      <c r="AP23" s="10"/>
      <c r="AQ23" s="10"/>
      <c r="AR23" s="10"/>
      <c r="AS23" s="10"/>
      <c r="AT23" s="10"/>
      <c r="AU23" s="10"/>
      <c r="AV23" s="10"/>
      <c r="AW23" s="10"/>
      <c r="AX23" s="10"/>
      <c r="AY23" s="10"/>
      <c r="AZ23" s="10"/>
      <c r="BA23" s="10"/>
      <c r="BB23" s="10"/>
      <c r="BC23" s="10"/>
      <c r="BD23" s="29"/>
      <c r="BE23" s="106"/>
      <c r="BF23" s="29"/>
      <c r="BG23" s="55"/>
      <c r="BH23" s="45"/>
      <c r="BI23" s="69"/>
      <c r="BJ23" s="41"/>
      <c r="BK23" s="41"/>
      <c r="BL23" s="41"/>
      <c r="BM23" s="41"/>
      <c r="BN23" s="41"/>
      <c r="BO23" s="41"/>
      <c r="BP23" s="41"/>
      <c r="BQ23" s="41"/>
      <c r="BR23" s="41"/>
      <c r="BS23" s="70"/>
      <c r="BT23" s="42"/>
      <c r="BU23" s="41"/>
      <c r="BV23" s="42"/>
      <c r="BW23" s="41"/>
      <c r="BX23" s="41"/>
      <c r="BY23" s="41"/>
      <c r="BZ23" s="41"/>
      <c r="CA23" s="41"/>
      <c r="CB23" s="41"/>
      <c r="CC23" s="41"/>
      <c r="CD23" s="41"/>
      <c r="CE23" s="41"/>
      <c r="CF23" s="41"/>
      <c r="CG23" s="41"/>
      <c r="CH23" s="73"/>
      <c r="CI23" s="73"/>
      <c r="CJ23" s="71"/>
      <c r="CK23" s="72"/>
      <c r="CL23" s="72"/>
      <c r="CM23" s="69"/>
      <c r="CN23" s="42"/>
      <c r="CO23" s="42"/>
      <c r="CP23" s="42"/>
      <c r="CQ23" s="70"/>
      <c r="CR23" s="70"/>
      <c r="CS23" s="42"/>
      <c r="CT23" s="70"/>
      <c r="CU23" s="42"/>
      <c r="CV23" s="70"/>
      <c r="CW23" s="42"/>
      <c r="CX23" s="70"/>
      <c r="CY23" s="42"/>
      <c r="CZ23" s="70"/>
      <c r="DA23" s="61"/>
      <c r="DB23" s="61"/>
      <c r="DC23" s="61"/>
      <c r="DD23" s="61"/>
      <c r="DE23" s="61"/>
      <c r="DF23" s="61"/>
      <c r="DG23" s="61"/>
      <c r="DH23" s="61"/>
      <c r="DI23" s="61"/>
      <c r="DJ23" s="61"/>
      <c r="DK23" s="61"/>
      <c r="DL23" s="61"/>
      <c r="DM23" s="61"/>
      <c r="DN23" s="39"/>
      <c r="DO23" s="39"/>
      <c r="DP23" s="39"/>
      <c r="DQ23" s="39"/>
      <c r="DR23" s="39"/>
      <c r="DS23" s="39"/>
      <c r="DT23" s="39"/>
      <c r="DU23" s="39"/>
      <c r="DV23" s="39" cm="1">
        <f t="array" aca="1" ref="DV23" ca="1">INDIRECT("J23")</f>
        <v>0</v>
      </c>
      <c r="DW23" s="39" cm="1">
        <f t="array" aca="1" ref="DW23" ca="1">IF(INDIRECT("N23")="-",0,COUNTA(INDIRECT("N23")))+IF(INDIRECT("X23")="-",0,COUNTA(INDIRECT("X23")))+IF(INDIRECT("AK23")="-",0,COUNTA(INDIRECT("AK23")))+IF(INDIRECT("AT23")="-",0,COUNTA(INDIRECT("AT23")))</f>
        <v>0</v>
      </c>
      <c r="DX23" s="39"/>
      <c r="DY23" s="382"/>
      <c r="DZ23" s="39"/>
      <c r="EA23" s="39"/>
      <c r="EB23" s="39"/>
      <c r="EC23" s="39"/>
      <c r="ED23" s="39"/>
    </row>
    <row r="24" spans="1:134" ht="48" customHeight="1" x14ac:dyDescent="0.15">
      <c r="A24" s="202" t="s">
        <v>29</v>
      </c>
      <c r="B24" s="203" t="s">
        <v>192</v>
      </c>
      <c r="C24" s="397" t="s">
        <v>1</v>
      </c>
      <c r="D24" s="397"/>
      <c r="E24" s="397" t="s">
        <v>5</v>
      </c>
      <c r="F24" s="397"/>
      <c r="G24" s="51" t="s">
        <v>23</v>
      </c>
      <c r="H24" s="204" t="s">
        <v>273</v>
      </c>
      <c r="I24" s="51" t="s">
        <v>63</v>
      </c>
      <c r="J24" s="51" t="s">
        <v>247</v>
      </c>
      <c r="K24" s="51" t="s">
        <v>21</v>
      </c>
      <c r="L24" s="202" t="s">
        <v>22</v>
      </c>
      <c r="M24" s="205"/>
      <c r="N24" s="304" t="s">
        <v>68</v>
      </c>
      <c r="O24" s="394" t="s">
        <v>113</v>
      </c>
      <c r="P24" s="395"/>
      <c r="Q24" s="395"/>
      <c r="R24" s="395"/>
      <c r="S24" s="395"/>
      <c r="T24" s="396"/>
      <c r="U24" s="305" t="s">
        <v>193</v>
      </c>
      <c r="V24" s="306" t="s">
        <v>115</v>
      </c>
      <c r="W24" s="307" t="s">
        <v>213</v>
      </c>
      <c r="X24" s="308" t="s">
        <v>69</v>
      </c>
      <c r="Y24" s="394" t="s">
        <v>114</v>
      </c>
      <c r="Z24" s="395"/>
      <c r="AA24" s="395"/>
      <c r="AB24" s="395"/>
      <c r="AC24" s="395"/>
      <c r="AD24" s="396"/>
      <c r="AE24" s="305" t="s">
        <v>194</v>
      </c>
      <c r="AF24" s="306" t="s">
        <v>116</v>
      </c>
      <c r="AG24" s="307" t="s">
        <v>214</v>
      </c>
      <c r="AH24" s="307"/>
      <c r="AI24" s="309"/>
      <c r="AJ24" s="310"/>
      <c r="AK24" s="310"/>
      <c r="AL24" s="311"/>
      <c r="AM24" s="311"/>
      <c r="AN24" s="311"/>
      <c r="AO24" s="311"/>
      <c r="AP24" s="311"/>
      <c r="AQ24" s="311"/>
      <c r="AR24" s="312"/>
      <c r="AS24" s="313"/>
      <c r="AT24" s="310"/>
      <c r="AU24" s="311"/>
      <c r="AV24" s="311"/>
      <c r="AW24" s="311"/>
      <c r="AX24" s="311"/>
      <c r="AY24" s="311"/>
      <c r="AZ24" s="311"/>
      <c r="BA24" s="312"/>
      <c r="BB24" s="313"/>
      <c r="BC24" s="314"/>
      <c r="BD24" s="315"/>
      <c r="BE24" s="304"/>
      <c r="BF24" s="316" t="s">
        <v>62</v>
      </c>
      <c r="BG24" s="56"/>
      <c r="BH24" s="46"/>
      <c r="BI24" s="42"/>
      <c r="BJ24" s="42"/>
      <c r="BK24" s="42"/>
      <c r="BL24" s="42"/>
      <c r="BM24" s="41"/>
      <c r="BN24" s="41"/>
      <c r="BO24" s="41"/>
      <c r="BP24" s="41"/>
      <c r="BQ24" s="41"/>
      <c r="BR24" s="41"/>
      <c r="BS24" s="41"/>
      <c r="BT24" s="41"/>
      <c r="BU24" s="41"/>
      <c r="BV24" s="39"/>
      <c r="BW24" s="39"/>
      <c r="BX24" s="39"/>
      <c r="BY24" s="39"/>
      <c r="BZ24" s="39"/>
      <c r="CA24" s="39"/>
      <c r="CB24" s="39"/>
      <c r="CC24" s="39"/>
      <c r="CD24" s="39"/>
      <c r="CE24" s="39"/>
      <c r="CF24" s="39"/>
      <c r="CG24" s="39"/>
      <c r="CH24" s="39"/>
      <c r="CI24" s="39"/>
      <c r="CJ24" s="48"/>
      <c r="CK24" s="48"/>
      <c r="CL24" s="48"/>
      <c r="CM24" s="39"/>
      <c r="CN24" s="39"/>
      <c r="CO24" s="39"/>
      <c r="CP24" s="39"/>
      <c r="CQ24" s="39"/>
      <c r="CR24" s="39"/>
      <c r="CS24" s="39"/>
      <c r="CT24" s="39"/>
      <c r="CU24" s="39"/>
      <c r="CV24" s="39"/>
      <c r="CW24" s="39"/>
      <c r="CX24" s="39"/>
      <c r="CY24" s="39"/>
      <c r="CZ24" s="39"/>
      <c r="DA24" s="39"/>
      <c r="DB24" s="39"/>
      <c r="DC24" s="39"/>
      <c r="DD24" s="39"/>
      <c r="DE24" s="39"/>
      <c r="DF24" s="39"/>
      <c r="DG24" s="39"/>
      <c r="DH24" s="39"/>
      <c r="DI24" s="39"/>
      <c r="DJ24" s="39"/>
      <c r="DK24" s="39"/>
      <c r="DL24" s="39"/>
      <c r="DM24" s="39"/>
      <c r="DN24" s="47"/>
      <c r="DO24" s="47"/>
      <c r="DP24" s="47"/>
      <c r="DQ24" s="47"/>
      <c r="DR24" s="47"/>
      <c r="DS24" s="47"/>
      <c r="DT24" s="47"/>
      <c r="DU24" s="47"/>
      <c r="DV24" s="47" t="str" cm="1">
        <f t="array" aca="1" ref="DV24" ca="1">INDIRECT("J24")</f>
        <v>区分
中学・高校</v>
      </c>
      <c r="DW24" s="68" cm="1">
        <f t="array" aca="1" ref="DW24" ca="1">IF(INDIRECT("N24")="-",0,COUNTA(INDIRECT("N24")))+IF(INDIRECT("X24")="-",0,COUNTA(INDIRECT("X24")))+IF(INDIRECT("AK24")="-",0,COUNTA(INDIRECT("AK24")))+IF(INDIRECT("AT24")="-",0,COUNTA(INDIRECT("AT24")))</f>
        <v>2</v>
      </c>
      <c r="DX24" s="39"/>
      <c r="DY24" s="382"/>
      <c r="DZ24" s="39"/>
      <c r="EA24" s="39"/>
      <c r="EB24" s="39"/>
      <c r="EC24" s="39"/>
      <c r="ED24" s="39"/>
    </row>
    <row r="25" spans="1:134" ht="21.6" customHeight="1" x14ac:dyDescent="0.15">
      <c r="A25" s="206">
        <v>12345678901</v>
      </c>
      <c r="B25" s="207"/>
      <c r="C25" s="208" t="s">
        <v>11</v>
      </c>
      <c r="D25" s="209" t="s">
        <v>189</v>
      </c>
      <c r="E25" s="210" t="s">
        <v>14</v>
      </c>
      <c r="F25" s="211" t="s">
        <v>190</v>
      </c>
      <c r="G25" s="212">
        <v>40706</v>
      </c>
      <c r="H25" s="202" t="s">
        <v>73</v>
      </c>
      <c r="I25" s="213">
        <v>3</v>
      </c>
      <c r="J25" s="64" t="s">
        <v>2</v>
      </c>
      <c r="K25" s="64" t="s">
        <v>17</v>
      </c>
      <c r="L25" s="64" t="s">
        <v>24</v>
      </c>
      <c r="M25" s="64"/>
      <c r="N25" s="317" t="s">
        <v>112</v>
      </c>
      <c r="O25" s="318"/>
      <c r="P25" s="319">
        <v>2</v>
      </c>
      <c r="Q25" s="318">
        <v>0</v>
      </c>
      <c r="R25" s="319">
        <v>2</v>
      </c>
      <c r="S25" s="318">
        <v>0</v>
      </c>
      <c r="T25" s="319">
        <v>0</v>
      </c>
      <c r="U25" s="337"/>
      <c r="V25" s="322" t="s">
        <v>10</v>
      </c>
      <c r="W25" s="321" t="s">
        <v>215</v>
      </c>
      <c r="X25" s="323" t="s">
        <v>110</v>
      </c>
      <c r="Y25" s="318"/>
      <c r="Z25" s="319"/>
      <c r="AA25" s="318">
        <v>1</v>
      </c>
      <c r="AB25" s="319">
        <v>4</v>
      </c>
      <c r="AC25" s="318">
        <v>6</v>
      </c>
      <c r="AD25" s="319">
        <v>1</v>
      </c>
      <c r="AE25" s="320" t="s">
        <v>212</v>
      </c>
      <c r="AF25" s="322" t="s">
        <v>6</v>
      </c>
      <c r="AG25" s="324" t="s">
        <v>215</v>
      </c>
      <c r="AH25" s="321"/>
      <c r="AI25" s="325"/>
      <c r="AJ25" s="326"/>
      <c r="AK25" s="87"/>
      <c r="AL25" s="96"/>
      <c r="AM25" s="96"/>
      <c r="AN25" s="96"/>
      <c r="AO25" s="96"/>
      <c r="AP25" s="96"/>
      <c r="AQ25" s="96"/>
      <c r="AR25" s="87"/>
      <c r="AS25" s="87"/>
      <c r="AT25" s="87"/>
      <c r="AU25" s="96"/>
      <c r="AV25" s="96"/>
      <c r="AW25" s="96"/>
      <c r="AX25" s="96"/>
      <c r="AY25" s="96"/>
      <c r="AZ25" s="96"/>
      <c r="BA25" s="87"/>
      <c r="BB25" s="87"/>
      <c r="BC25" s="95"/>
      <c r="BD25" s="326"/>
      <c r="BE25" s="327"/>
      <c r="BF25" s="316" t="s">
        <v>65</v>
      </c>
      <c r="BG25" s="56"/>
      <c r="BH25" s="49"/>
      <c r="BI25" s="43"/>
      <c r="BJ25" s="43"/>
      <c r="BK25" s="43"/>
      <c r="BL25" s="43"/>
      <c r="BM25" s="43"/>
      <c r="BN25" s="43"/>
      <c r="BO25" s="43"/>
      <c r="BP25" s="43"/>
      <c r="BQ25" s="43"/>
      <c r="BR25" s="43"/>
      <c r="BS25" s="43"/>
      <c r="BT25" s="43"/>
      <c r="BU25" s="43"/>
      <c r="BV25" s="43"/>
      <c r="BW25" s="43"/>
      <c r="BX25" s="43"/>
      <c r="BY25" s="43"/>
      <c r="BZ25" s="43"/>
      <c r="CA25" s="43"/>
      <c r="CB25" s="43"/>
      <c r="CC25" s="43"/>
      <c r="CD25" s="43"/>
      <c r="CE25" s="43"/>
      <c r="CF25" s="43"/>
      <c r="CG25" s="43"/>
      <c r="CH25" s="43"/>
      <c r="CI25" s="43"/>
      <c r="CJ25" s="43"/>
      <c r="CK25" s="43"/>
      <c r="CL25" s="43"/>
      <c r="CM25" s="43"/>
      <c r="CN25" s="43"/>
      <c r="CO25" s="43"/>
      <c r="CP25" s="43"/>
      <c r="CQ25" s="43"/>
      <c r="CR25" s="43"/>
      <c r="CS25" s="43"/>
      <c r="CT25" s="43"/>
      <c r="CU25" s="43"/>
      <c r="CV25" s="43"/>
      <c r="CW25" s="43"/>
      <c r="CX25" s="43"/>
      <c r="CY25" s="43"/>
      <c r="CZ25" s="43"/>
      <c r="DA25" s="43"/>
      <c r="DB25" s="43"/>
      <c r="DC25" s="43"/>
      <c r="DD25" s="43"/>
      <c r="DE25" s="43"/>
      <c r="DF25" s="43"/>
      <c r="DG25" s="43"/>
      <c r="DH25" s="43"/>
      <c r="DI25" s="43"/>
      <c r="DJ25" s="43"/>
      <c r="DK25" s="43"/>
      <c r="DL25" s="43"/>
      <c r="DM25" s="43"/>
      <c r="DN25" s="43"/>
      <c r="DO25" s="85"/>
      <c r="DP25" s="85"/>
      <c r="DQ25" s="85"/>
      <c r="DR25" s="85"/>
      <c r="DS25" s="85"/>
      <c r="DT25" s="85"/>
      <c r="DU25" s="85"/>
      <c r="DV25" s="44" t="str" cm="1">
        <f t="array" aca="1" ref="DV25" ca="1">INDIRECT("J25")</f>
        <v>中学</v>
      </c>
      <c r="DW25" s="85" cm="1">
        <f t="array" aca="1" ref="DW25" ca="1">IF(INDIRECT("N25")="-",0,COUNTA(INDIRECT("N25")))+IF(INDIRECT("X25")="-",0,COUNTA(INDIRECT("X25")))+IF(INDIRECT("AK25")="-",0,COUNTA(INDIRECT("AK25")))+IF(INDIRECT("AT25")="-",0,COUNTA(INDIRECT("AT25")))</f>
        <v>2</v>
      </c>
      <c r="DX25" s="85"/>
      <c r="DY25" s="382"/>
      <c r="DZ25" s="39"/>
      <c r="EA25" s="39"/>
      <c r="EB25" s="39"/>
      <c r="EC25" s="39"/>
      <c r="ED25" s="39"/>
    </row>
    <row r="26" spans="1:134" ht="21.6" customHeight="1" x14ac:dyDescent="0.15">
      <c r="A26" s="108"/>
      <c r="B26" s="37"/>
      <c r="C26" s="62"/>
      <c r="D26" s="30"/>
      <c r="E26" s="31"/>
      <c r="F26" s="32"/>
      <c r="G26" s="25"/>
      <c r="H26" s="4" t="str">
        <f>IF(C26=0,"","女")</f>
        <v/>
      </c>
      <c r="I26" s="6"/>
      <c r="J26" s="104" t="str">
        <f ca="1">IF(DY26=0,"",IF(申込書!$B$7="","",申込書!$B$7))</f>
        <v/>
      </c>
      <c r="K26" s="105" t="str">
        <f ca="1">IF(DY26=0,"",IF(申込書!$B$5="","",申込書!$B$5))</f>
        <v/>
      </c>
      <c r="L26" s="104" t="str">
        <f ca="1">IF(DY26=0,"",IF(申込書!$D$5="","",ASC(申込書!$D$5)))</f>
        <v/>
      </c>
      <c r="M26" s="23"/>
      <c r="N26" s="21"/>
      <c r="O26" s="14"/>
      <c r="P26" s="15"/>
      <c r="Q26" s="14"/>
      <c r="R26" s="16"/>
      <c r="S26" s="14"/>
      <c r="T26" s="16"/>
      <c r="U26" s="263"/>
      <c r="V26" s="335"/>
      <c r="W26" s="6"/>
      <c r="X26" s="57"/>
      <c r="Y26" s="14"/>
      <c r="Z26" s="15"/>
      <c r="AA26" s="17"/>
      <c r="AB26" s="16"/>
      <c r="AC26" s="18"/>
      <c r="AD26" s="16"/>
      <c r="AE26" s="264"/>
      <c r="AF26" s="335"/>
      <c r="AG26" s="107"/>
      <c r="AH26" s="22"/>
      <c r="AI26" s="4" t="str">
        <f t="shared" ref="AI26:AI40" si="2">IF(AH26="","-","")</f>
        <v>-</v>
      </c>
      <c r="AJ26" s="5"/>
      <c r="AK26" s="10"/>
      <c r="AL26" s="9"/>
      <c r="AM26" s="9"/>
      <c r="AN26" s="9"/>
      <c r="AO26" s="9"/>
      <c r="AP26" s="9"/>
      <c r="AQ26" s="9"/>
      <c r="AR26" s="333"/>
      <c r="AS26" s="10"/>
      <c r="AT26" s="10"/>
      <c r="AU26" s="9"/>
      <c r="AV26" s="9"/>
      <c r="AW26" s="9"/>
      <c r="AX26" s="9"/>
      <c r="AY26" s="9"/>
      <c r="AZ26" s="9"/>
      <c r="BA26" s="333"/>
      <c r="BB26" s="10"/>
      <c r="BC26" s="5"/>
      <c r="BD26" s="5"/>
      <c r="BE26" s="90"/>
      <c r="BF26" s="328" t="str">
        <f>IF(C26="","",IF(申込書!$D$7="","",申込書!$D$7))</f>
        <v/>
      </c>
      <c r="BG26" s="52"/>
      <c r="BH26" s="49"/>
      <c r="BI26" s="43"/>
      <c r="BJ26" s="43"/>
      <c r="BK26" s="43"/>
      <c r="BL26" s="43"/>
      <c r="BM26" s="43"/>
      <c r="BN26" s="43"/>
      <c r="BO26" s="43"/>
      <c r="BP26" s="43"/>
      <c r="BQ26" s="43"/>
      <c r="BR26" s="43"/>
      <c r="BS26" s="43"/>
      <c r="BT26" s="43"/>
      <c r="BU26" s="43"/>
      <c r="BV26" s="43"/>
      <c r="BW26" s="43"/>
      <c r="BX26" s="43"/>
      <c r="BY26" s="43"/>
      <c r="BZ26" s="43"/>
      <c r="CA26" s="43"/>
      <c r="CB26" s="43"/>
      <c r="CC26" s="43"/>
      <c r="CD26" s="43"/>
      <c r="CE26" s="43"/>
      <c r="CF26" s="43"/>
      <c r="CG26" s="43"/>
      <c r="CH26" s="43"/>
      <c r="CI26" s="43"/>
      <c r="CJ26" s="43"/>
      <c r="CK26" s="43"/>
      <c r="CL26" s="43" t="str">
        <f>IFERROR(VLOOKUP(N26,種目!$A$22:$D$37,2,FALSE),"")</f>
        <v/>
      </c>
      <c r="CM26" s="43" t="str">
        <f>IFERROR(VLOOKUP(N26,種目!$A$22:$D$37,3,FALSE),"")</f>
        <v/>
      </c>
      <c r="CN26" s="43" t="str">
        <f>IFERROR(VLOOKUP(N26,種目!$A$22:$D$37,4,FALSE),"")</f>
        <v/>
      </c>
      <c r="CO26" s="43"/>
      <c r="CP26" s="43" t="str">
        <f>IFERROR(VLOOKUP(X26,種目!$A$22:$D$37,2,FALSE),"")</f>
        <v/>
      </c>
      <c r="CQ26" s="43" t="str">
        <f>IFERROR(VLOOKUP(X26,種目!$A$22:$D$37,3,FALSE),"")</f>
        <v/>
      </c>
      <c r="CR26" s="43" t="str">
        <f>IFERROR(VLOOKUP(X26,種目!$A$22:$D$37,4,FALSE),"")</f>
        <v/>
      </c>
      <c r="CS26" s="43"/>
      <c r="CT26" s="43"/>
      <c r="CU26" s="43"/>
      <c r="CV26" s="43"/>
      <c r="CW26" s="43"/>
      <c r="CX26" s="43"/>
      <c r="CY26" s="43"/>
      <c r="CZ26" s="43"/>
      <c r="DA26" s="43"/>
      <c r="DB26" s="43"/>
      <c r="DC26" s="43"/>
      <c r="DD26" s="43"/>
      <c r="DE26" s="43"/>
      <c r="DF26" s="43"/>
      <c r="DG26" s="43"/>
      <c r="DH26" s="43"/>
      <c r="DI26" s="43"/>
      <c r="DJ26" s="43"/>
      <c r="DK26" s="43"/>
      <c r="DL26" s="43"/>
      <c r="DM26" s="43"/>
      <c r="DN26" s="43"/>
      <c r="DO26" s="85"/>
      <c r="DP26" s="85"/>
      <c r="DQ26" s="85"/>
      <c r="DR26" s="85"/>
      <c r="DS26" s="85"/>
      <c r="DT26" s="85"/>
      <c r="DU26" s="85"/>
      <c r="DV26" s="44" t="str" cm="1">
        <f t="array" aca="1" ref="DV26" ca="1">INDIRECT("J26")</f>
        <v/>
      </c>
      <c r="DW26" s="85" cm="1">
        <f t="array" aca="1" ref="DW26" ca="1">IF(INDIRECT("N26")="-",0,COUNTA(INDIRECT("N26")))+IF(INDIRECT("X26")="-",0,COUNTA(INDIRECT("X26")))+IF(INDIRECT("AK26")="-",0,COUNTA(INDIRECT("AK26")))+IF(INDIRECT("AT26")="-",0,COUNTA(INDIRECT("AT26")))</f>
        <v>0</v>
      </c>
      <c r="DX26" s="85"/>
      <c r="DY26" s="382" cm="1">
        <f t="array" aca="1" ref="DY26" ca="1">INDIRECT("C26")</f>
        <v>0</v>
      </c>
      <c r="DZ26" s="39"/>
      <c r="EA26" s="39"/>
      <c r="EB26" s="39"/>
      <c r="EC26" s="39"/>
      <c r="ED26" s="39"/>
    </row>
    <row r="27" spans="1:134" ht="21.6" customHeight="1" x14ac:dyDescent="0.15">
      <c r="A27" s="108"/>
      <c r="B27" s="37"/>
      <c r="C27" s="63"/>
      <c r="D27" s="33"/>
      <c r="E27" s="34"/>
      <c r="F27" s="35"/>
      <c r="G27" s="19"/>
      <c r="H27" s="4" t="str">
        <f t="shared" ref="H27:H40" si="3">IF(C27=0,"","女")</f>
        <v/>
      </c>
      <c r="I27" s="20"/>
      <c r="J27" s="104" t="str">
        <f ca="1">IF(DY27=0,"",IF(申込書!$B$7="","",申込書!$B$7))</f>
        <v/>
      </c>
      <c r="K27" s="105" t="str">
        <f ca="1">IF(DY27=0,"",IF(申込書!$B$5="","",申込書!$B$5))</f>
        <v/>
      </c>
      <c r="L27" s="104" t="str">
        <f ca="1">IF(DY27=0,"",IF(申込書!$D$5="","",ASC(申込書!$D$5)))</f>
        <v/>
      </c>
      <c r="M27" s="24"/>
      <c r="N27" s="21"/>
      <c r="O27" s="14"/>
      <c r="P27" s="15"/>
      <c r="Q27" s="14"/>
      <c r="R27" s="16"/>
      <c r="S27" s="14"/>
      <c r="T27" s="16"/>
      <c r="U27" s="263"/>
      <c r="V27" s="335"/>
      <c r="W27" s="6"/>
      <c r="X27" s="57"/>
      <c r="Y27" s="14"/>
      <c r="Z27" s="15"/>
      <c r="AA27" s="17"/>
      <c r="AB27" s="16"/>
      <c r="AC27" s="18"/>
      <c r="AD27" s="16"/>
      <c r="AE27" s="264"/>
      <c r="AF27" s="335"/>
      <c r="AG27" s="22"/>
      <c r="AH27" s="22"/>
      <c r="AI27" s="4" t="str">
        <f t="shared" si="2"/>
        <v>-</v>
      </c>
      <c r="AJ27" s="5"/>
      <c r="AK27" s="10"/>
      <c r="AL27" s="9"/>
      <c r="AM27" s="9"/>
      <c r="AN27" s="9"/>
      <c r="AO27" s="9"/>
      <c r="AP27" s="9"/>
      <c r="AQ27" s="9"/>
      <c r="AR27" s="333"/>
      <c r="AS27" s="10"/>
      <c r="AT27" s="10"/>
      <c r="AU27" s="9"/>
      <c r="AV27" s="9"/>
      <c r="AW27" s="9"/>
      <c r="AX27" s="9"/>
      <c r="AY27" s="9"/>
      <c r="AZ27" s="9"/>
      <c r="BA27" s="333"/>
      <c r="BB27" s="10"/>
      <c r="BC27" s="5"/>
      <c r="BD27" s="5"/>
      <c r="BE27" s="90"/>
      <c r="BF27" s="328" t="str">
        <f>IF(C27="","",IF(申込書!$D$7="","",申込書!$D$7))</f>
        <v/>
      </c>
      <c r="BG27" s="52"/>
      <c r="BH27" s="49"/>
      <c r="BI27" s="43"/>
      <c r="BJ27" s="43"/>
      <c r="BK27" s="43"/>
      <c r="BL27" s="43"/>
      <c r="BM27" s="43"/>
      <c r="BN27" s="43"/>
      <c r="BO27" s="43"/>
      <c r="BP27" s="43"/>
      <c r="BQ27" s="43"/>
      <c r="BR27" s="43"/>
      <c r="BS27" s="43"/>
      <c r="BT27" s="43"/>
      <c r="BU27" s="43"/>
      <c r="BV27" s="43"/>
      <c r="BW27" s="43"/>
      <c r="BX27" s="43"/>
      <c r="BY27" s="43"/>
      <c r="BZ27" s="43"/>
      <c r="CA27" s="43"/>
      <c r="CB27" s="43"/>
      <c r="CC27" s="43"/>
      <c r="CD27" s="43"/>
      <c r="CE27" s="43"/>
      <c r="CF27" s="43"/>
      <c r="CG27" s="43"/>
      <c r="CH27" s="43"/>
      <c r="CI27" s="43"/>
      <c r="CJ27" s="43"/>
      <c r="CK27" s="43"/>
      <c r="CL27" s="43" t="str">
        <f>IFERROR(VLOOKUP(N27,種目!$A$22:$D$37,2,FALSE),"")</f>
        <v/>
      </c>
      <c r="CM27" s="43" t="str">
        <f>IFERROR(VLOOKUP(N27,種目!$A$22:$D$37,3,FALSE),"")</f>
        <v/>
      </c>
      <c r="CN27" s="43" t="str">
        <f>IFERROR(VLOOKUP(N27,種目!$A$22:$D$37,4,FALSE),"")</f>
        <v/>
      </c>
      <c r="CO27" s="43"/>
      <c r="CP27" s="43" t="str">
        <f>IFERROR(VLOOKUP(X27,種目!$A$22:$D$37,2,FALSE),"")</f>
        <v/>
      </c>
      <c r="CQ27" s="43" t="str">
        <f>IFERROR(VLOOKUP(X27,種目!$A$22:$D$37,3,FALSE),"")</f>
        <v/>
      </c>
      <c r="CR27" s="43" t="str">
        <f>IFERROR(VLOOKUP(X27,種目!$A$22:$D$37,4,FALSE),"")</f>
        <v/>
      </c>
      <c r="CS27" s="43"/>
      <c r="CT27" s="43"/>
      <c r="CU27" s="43"/>
      <c r="CV27" s="43"/>
      <c r="CW27" s="43"/>
      <c r="CX27" s="43"/>
      <c r="CY27" s="43"/>
      <c r="CZ27" s="43"/>
      <c r="DA27" s="43"/>
      <c r="DB27" s="43"/>
      <c r="DC27" s="43"/>
      <c r="DD27" s="43"/>
      <c r="DE27" s="43"/>
      <c r="DF27" s="43"/>
      <c r="DG27" s="43"/>
      <c r="DH27" s="43"/>
      <c r="DI27" s="43"/>
      <c r="DJ27" s="43"/>
      <c r="DK27" s="43"/>
      <c r="DL27" s="43"/>
      <c r="DM27" s="43"/>
      <c r="DN27" s="43"/>
      <c r="DO27" s="85"/>
      <c r="DP27" s="85"/>
      <c r="DQ27" s="85"/>
      <c r="DR27" s="85"/>
      <c r="DS27" s="85"/>
      <c r="DT27" s="85"/>
      <c r="DU27" s="85"/>
      <c r="DV27" s="44" t="str" cm="1">
        <f t="array" aca="1" ref="DV27" ca="1">INDIRECT("J27")</f>
        <v/>
      </c>
      <c r="DW27" s="85" cm="1">
        <f t="array" aca="1" ref="DW27" ca="1">IF(INDIRECT("N27")="-",0,COUNTA(INDIRECT("N27")))+IF(INDIRECT("X27")="-",0,COUNTA(INDIRECT("X27")))+IF(INDIRECT("AK27")="-",0,COUNTA(INDIRECT("AK27")))+IF(INDIRECT("AT27")="-",0,COUNTA(INDIRECT("AT27")))</f>
        <v>0</v>
      </c>
      <c r="DX27" s="85"/>
      <c r="DY27" s="382" cm="1">
        <f t="array" aca="1" ref="DY27" ca="1">INDIRECT("C27")</f>
        <v>0</v>
      </c>
      <c r="DZ27" s="39"/>
      <c r="EA27" s="39"/>
      <c r="EB27" s="39"/>
      <c r="EC27" s="39"/>
      <c r="ED27" s="39"/>
    </row>
    <row r="28" spans="1:134" ht="21.6" customHeight="1" x14ac:dyDescent="0.15">
      <c r="A28" s="108"/>
      <c r="B28" s="37"/>
      <c r="C28" s="62"/>
      <c r="D28" s="30"/>
      <c r="E28" s="34"/>
      <c r="F28" s="35"/>
      <c r="G28" s="19"/>
      <c r="H28" s="4" t="str">
        <f t="shared" si="3"/>
        <v/>
      </c>
      <c r="I28" s="20"/>
      <c r="J28" s="104" t="str">
        <f ca="1">IF(DY28=0,"",IF(申込書!$B$7="","",申込書!$B$7))</f>
        <v/>
      </c>
      <c r="K28" s="105" t="str">
        <f ca="1">IF(DY28=0,"",IF(申込書!$B$5="","",申込書!$B$5))</f>
        <v/>
      </c>
      <c r="L28" s="104" t="str">
        <f ca="1">IF(DY28=0,"",IF(申込書!$D$5="","",ASC(申込書!$D$5)))</f>
        <v/>
      </c>
      <c r="M28" s="24"/>
      <c r="N28" s="21"/>
      <c r="O28" s="14"/>
      <c r="P28" s="15"/>
      <c r="Q28" s="14"/>
      <c r="R28" s="16"/>
      <c r="S28" s="14"/>
      <c r="T28" s="16"/>
      <c r="U28" s="263"/>
      <c r="V28" s="335"/>
      <c r="W28" s="6"/>
      <c r="X28" s="57"/>
      <c r="Y28" s="14"/>
      <c r="Z28" s="15"/>
      <c r="AA28" s="17"/>
      <c r="AB28" s="16"/>
      <c r="AC28" s="18"/>
      <c r="AD28" s="16"/>
      <c r="AE28" s="264"/>
      <c r="AF28" s="335"/>
      <c r="AG28" s="22"/>
      <c r="AH28" s="22"/>
      <c r="AI28" s="4" t="str">
        <f t="shared" si="2"/>
        <v>-</v>
      </c>
      <c r="AJ28" s="5"/>
      <c r="AK28" s="10"/>
      <c r="AL28" s="9"/>
      <c r="AM28" s="9"/>
      <c r="AN28" s="9"/>
      <c r="AO28" s="9"/>
      <c r="AP28" s="9"/>
      <c r="AQ28" s="9"/>
      <c r="AR28" s="333"/>
      <c r="AS28" s="10"/>
      <c r="AT28" s="10"/>
      <c r="AU28" s="9"/>
      <c r="AV28" s="9"/>
      <c r="AW28" s="9"/>
      <c r="AX28" s="9"/>
      <c r="AY28" s="9"/>
      <c r="AZ28" s="9"/>
      <c r="BA28" s="333"/>
      <c r="BB28" s="10"/>
      <c r="BC28" s="5"/>
      <c r="BD28" s="5"/>
      <c r="BE28" s="90"/>
      <c r="BF28" s="328" t="str">
        <f>IF(C28="","",IF(申込書!$D$7="","",申込書!$D$7))</f>
        <v/>
      </c>
      <c r="BG28" s="52"/>
      <c r="BH28" s="49"/>
      <c r="BI28" s="43"/>
      <c r="BJ28" s="43"/>
      <c r="BK28" s="43"/>
      <c r="BL28" s="43"/>
      <c r="BM28" s="43"/>
      <c r="BN28" s="43"/>
      <c r="BO28" s="43"/>
      <c r="BP28" s="43"/>
      <c r="BQ28" s="43"/>
      <c r="BR28" s="43"/>
      <c r="BS28" s="43"/>
      <c r="BT28" s="43"/>
      <c r="BU28" s="43"/>
      <c r="BV28" s="43"/>
      <c r="BW28" s="43"/>
      <c r="BX28" s="43"/>
      <c r="BY28" s="43"/>
      <c r="BZ28" s="43"/>
      <c r="CA28" s="43"/>
      <c r="CB28" s="43"/>
      <c r="CC28" s="43"/>
      <c r="CD28" s="43"/>
      <c r="CE28" s="43"/>
      <c r="CF28" s="43"/>
      <c r="CG28" s="43"/>
      <c r="CH28" s="43"/>
      <c r="CI28" s="43"/>
      <c r="CJ28" s="43"/>
      <c r="CK28" s="43"/>
      <c r="CL28" s="43" t="str">
        <f>IFERROR(VLOOKUP(N28,種目!$A$22:$D$37,2,FALSE),"")</f>
        <v/>
      </c>
      <c r="CM28" s="43" t="str">
        <f>IFERROR(VLOOKUP(N28,種目!$A$22:$D$37,3,FALSE),"")</f>
        <v/>
      </c>
      <c r="CN28" s="43" t="str">
        <f>IFERROR(VLOOKUP(N28,種目!$A$22:$D$37,4,FALSE),"")</f>
        <v/>
      </c>
      <c r="CO28" s="43"/>
      <c r="CP28" s="43" t="str">
        <f>IFERROR(VLOOKUP(X28,種目!$A$22:$D$37,2,FALSE),"")</f>
        <v/>
      </c>
      <c r="CQ28" s="43" t="str">
        <f>IFERROR(VLOOKUP(X28,種目!$A$22:$D$37,3,FALSE),"")</f>
        <v/>
      </c>
      <c r="CR28" s="43" t="str">
        <f>IFERROR(VLOOKUP(X28,種目!$A$22:$D$37,4,FALSE),"")</f>
        <v/>
      </c>
      <c r="CS28" s="43"/>
      <c r="CT28" s="43"/>
      <c r="CU28" s="43"/>
      <c r="CV28" s="43"/>
      <c r="CW28" s="43"/>
      <c r="CX28" s="43"/>
      <c r="CY28" s="43"/>
      <c r="CZ28" s="43"/>
      <c r="DA28" s="43"/>
      <c r="DB28" s="43"/>
      <c r="DC28" s="43"/>
      <c r="DD28" s="43"/>
      <c r="DE28" s="43"/>
      <c r="DF28" s="43"/>
      <c r="DG28" s="43"/>
      <c r="DH28" s="43"/>
      <c r="DI28" s="43"/>
      <c r="DJ28" s="43"/>
      <c r="DK28" s="43"/>
      <c r="DL28" s="43"/>
      <c r="DM28" s="43"/>
      <c r="DN28" s="43"/>
      <c r="DO28" s="85"/>
      <c r="DP28" s="85"/>
      <c r="DQ28" s="85"/>
      <c r="DR28" s="85"/>
      <c r="DS28" s="85"/>
      <c r="DT28" s="85"/>
      <c r="DU28" s="85"/>
      <c r="DV28" s="44" t="str" cm="1">
        <f t="array" aca="1" ref="DV28" ca="1">INDIRECT("J28")</f>
        <v/>
      </c>
      <c r="DW28" s="85" cm="1">
        <f t="array" aca="1" ref="DW28" ca="1">IF(INDIRECT("N28")="-",0,COUNTA(INDIRECT("N28")))+IF(INDIRECT("X28")="-",0,COUNTA(INDIRECT("X28")))+IF(INDIRECT("AK28")="-",0,COUNTA(INDIRECT("AK28")))+IF(INDIRECT("AT28")="-",0,COUNTA(INDIRECT("AT28")))</f>
        <v>0</v>
      </c>
      <c r="DX28" s="85"/>
      <c r="DY28" s="382" cm="1">
        <f t="array" aca="1" ref="DY28" ca="1">INDIRECT("C28")</f>
        <v>0</v>
      </c>
      <c r="DZ28" s="39"/>
      <c r="EA28" s="39"/>
      <c r="EB28" s="39"/>
      <c r="EC28" s="39"/>
      <c r="ED28" s="39"/>
    </row>
    <row r="29" spans="1:134" ht="21.6" customHeight="1" x14ac:dyDescent="0.15">
      <c r="A29" s="108"/>
      <c r="B29" s="37"/>
      <c r="C29" s="63"/>
      <c r="D29" s="33"/>
      <c r="E29" s="34"/>
      <c r="F29" s="35"/>
      <c r="G29" s="19"/>
      <c r="H29" s="4" t="str">
        <f t="shared" si="3"/>
        <v/>
      </c>
      <c r="I29" s="20"/>
      <c r="J29" s="104" t="str">
        <f ca="1">IF(DY29=0,"",IF(申込書!$B$7="","",申込書!$B$7))</f>
        <v/>
      </c>
      <c r="K29" s="105" t="str">
        <f ca="1">IF(DY29=0,"",IF(申込書!$B$5="","",申込書!$B$5))</f>
        <v/>
      </c>
      <c r="L29" s="104" t="str">
        <f ca="1">IF(DY29=0,"",IF(申込書!$D$5="","",ASC(申込書!$D$5)))</f>
        <v/>
      </c>
      <c r="M29" s="24"/>
      <c r="N29" s="21"/>
      <c r="O29" s="14"/>
      <c r="P29" s="15"/>
      <c r="Q29" s="14"/>
      <c r="R29" s="16"/>
      <c r="S29" s="14"/>
      <c r="T29" s="16"/>
      <c r="U29" s="263"/>
      <c r="V29" s="335"/>
      <c r="W29" s="6"/>
      <c r="X29" s="57"/>
      <c r="Y29" s="14"/>
      <c r="Z29" s="15"/>
      <c r="AA29" s="17"/>
      <c r="AB29" s="16"/>
      <c r="AC29" s="18"/>
      <c r="AD29" s="16"/>
      <c r="AE29" s="264"/>
      <c r="AF29" s="335"/>
      <c r="AG29" s="22"/>
      <c r="AH29" s="22"/>
      <c r="AI29" s="4" t="str">
        <f t="shared" si="2"/>
        <v>-</v>
      </c>
      <c r="AJ29" s="5"/>
      <c r="AK29" s="10"/>
      <c r="AL29" s="9"/>
      <c r="AM29" s="9"/>
      <c r="AN29" s="9"/>
      <c r="AO29" s="9"/>
      <c r="AP29" s="9"/>
      <c r="AQ29" s="9"/>
      <c r="AR29" s="333"/>
      <c r="AS29" s="10"/>
      <c r="AT29" s="10"/>
      <c r="AU29" s="9"/>
      <c r="AV29" s="9"/>
      <c r="AW29" s="9"/>
      <c r="AX29" s="9"/>
      <c r="AY29" s="9"/>
      <c r="AZ29" s="9"/>
      <c r="BA29" s="333"/>
      <c r="BB29" s="10"/>
      <c r="BC29" s="5"/>
      <c r="BD29" s="5"/>
      <c r="BE29" s="90"/>
      <c r="BF29" s="328" t="str">
        <f>IF(C29="","",IF(申込書!$D$7="","",申込書!$D$7))</f>
        <v/>
      </c>
      <c r="BG29" s="52"/>
      <c r="BH29" s="49"/>
      <c r="BI29" s="43"/>
      <c r="BJ29" s="43"/>
      <c r="BK29" s="43"/>
      <c r="BL29" s="43"/>
      <c r="BM29" s="43"/>
      <c r="BN29" s="43"/>
      <c r="BO29" s="43"/>
      <c r="BP29" s="43"/>
      <c r="BQ29" s="43"/>
      <c r="BR29" s="43"/>
      <c r="BS29" s="43"/>
      <c r="BT29" s="43"/>
      <c r="BU29" s="43"/>
      <c r="BV29" s="43"/>
      <c r="BW29" s="43"/>
      <c r="BX29" s="43"/>
      <c r="BY29" s="43"/>
      <c r="BZ29" s="43"/>
      <c r="CA29" s="43"/>
      <c r="CB29" s="43"/>
      <c r="CC29" s="43"/>
      <c r="CD29" s="43"/>
      <c r="CE29" s="43"/>
      <c r="CF29" s="43"/>
      <c r="CG29" s="43"/>
      <c r="CH29" s="43"/>
      <c r="CI29" s="43"/>
      <c r="CJ29" s="43"/>
      <c r="CK29" s="43"/>
      <c r="CL29" s="43" t="str">
        <f>IFERROR(VLOOKUP(N29,種目!$A$22:$D$37,2,FALSE),"")</f>
        <v/>
      </c>
      <c r="CM29" s="43" t="str">
        <f>IFERROR(VLOOKUP(N29,種目!$A$22:$D$37,3,FALSE),"")</f>
        <v/>
      </c>
      <c r="CN29" s="43" t="str">
        <f>IFERROR(VLOOKUP(N29,種目!$A$22:$D$37,4,FALSE),"")</f>
        <v/>
      </c>
      <c r="CO29" s="43"/>
      <c r="CP29" s="43" t="str">
        <f>IFERROR(VLOOKUP(X29,種目!$A$22:$D$37,2,FALSE),"")</f>
        <v/>
      </c>
      <c r="CQ29" s="43" t="str">
        <f>IFERROR(VLOOKUP(X29,種目!$A$22:$D$37,3,FALSE),"")</f>
        <v/>
      </c>
      <c r="CR29" s="43" t="str">
        <f>IFERROR(VLOOKUP(X29,種目!$A$22:$D$37,4,FALSE),"")</f>
        <v/>
      </c>
      <c r="CS29" s="43"/>
      <c r="CT29" s="43"/>
      <c r="CU29" s="43"/>
      <c r="CV29" s="43"/>
      <c r="CW29" s="43"/>
      <c r="CX29" s="43"/>
      <c r="CY29" s="43"/>
      <c r="CZ29" s="43"/>
      <c r="DA29" s="43"/>
      <c r="DB29" s="43"/>
      <c r="DC29" s="43"/>
      <c r="DD29" s="43"/>
      <c r="DE29" s="43"/>
      <c r="DF29" s="43"/>
      <c r="DG29" s="43"/>
      <c r="DH29" s="43"/>
      <c r="DI29" s="43"/>
      <c r="DJ29" s="43"/>
      <c r="DK29" s="43"/>
      <c r="DL29" s="43"/>
      <c r="DM29" s="43"/>
      <c r="DN29" s="43"/>
      <c r="DO29" s="85"/>
      <c r="DP29" s="85"/>
      <c r="DQ29" s="85"/>
      <c r="DR29" s="85"/>
      <c r="DS29" s="85"/>
      <c r="DT29" s="85"/>
      <c r="DU29" s="85"/>
      <c r="DV29" s="44" t="str" cm="1">
        <f t="array" aca="1" ref="DV29" ca="1">INDIRECT("J29")</f>
        <v/>
      </c>
      <c r="DW29" s="85" cm="1">
        <f t="array" aca="1" ref="DW29" ca="1">IF(INDIRECT("N29")="-",0,COUNTA(INDIRECT("N29")))+IF(INDIRECT("X29")="-",0,COUNTA(INDIRECT("X29")))+IF(INDIRECT("AK29")="-",0,COUNTA(INDIRECT("AK29")))+IF(INDIRECT("AT29")="-",0,COUNTA(INDIRECT("AT29")))</f>
        <v>0</v>
      </c>
      <c r="DX29" s="85"/>
      <c r="DY29" s="382" cm="1">
        <f t="array" aca="1" ref="DY29" ca="1">INDIRECT("C29")</f>
        <v>0</v>
      </c>
      <c r="DZ29" s="39"/>
      <c r="EA29" s="39"/>
      <c r="EB29" s="39"/>
      <c r="EC29" s="39"/>
      <c r="ED29" s="39"/>
    </row>
    <row r="30" spans="1:134" ht="21.6" customHeight="1" x14ac:dyDescent="0.15">
      <c r="A30" s="108"/>
      <c r="B30" s="37"/>
      <c r="C30" s="62"/>
      <c r="D30" s="30"/>
      <c r="E30" s="34"/>
      <c r="F30" s="35"/>
      <c r="G30" s="19"/>
      <c r="H30" s="4" t="str">
        <f t="shared" si="3"/>
        <v/>
      </c>
      <c r="I30" s="20"/>
      <c r="J30" s="104" t="str">
        <f ca="1">IF(DY30=0,"",IF(申込書!$B$7="","",申込書!$B$7))</f>
        <v/>
      </c>
      <c r="K30" s="105" t="str">
        <f ca="1">IF(DY30=0,"",IF(申込書!$B$5="","",申込書!$B$5))</f>
        <v/>
      </c>
      <c r="L30" s="104" t="str">
        <f ca="1">IF(DY30=0,"",IF(申込書!$D$5="","",ASC(申込書!$D$5)))</f>
        <v/>
      </c>
      <c r="M30" s="24"/>
      <c r="N30" s="21"/>
      <c r="O30" s="14"/>
      <c r="P30" s="15"/>
      <c r="Q30" s="14"/>
      <c r="R30" s="16"/>
      <c r="S30" s="14"/>
      <c r="T30" s="16"/>
      <c r="U30" s="263"/>
      <c r="V30" s="335"/>
      <c r="W30" s="6"/>
      <c r="X30" s="57"/>
      <c r="Y30" s="14"/>
      <c r="Z30" s="15"/>
      <c r="AA30" s="17"/>
      <c r="AB30" s="16"/>
      <c r="AC30" s="18"/>
      <c r="AD30" s="16"/>
      <c r="AE30" s="264"/>
      <c r="AF30" s="335"/>
      <c r="AG30" s="22"/>
      <c r="AH30" s="22"/>
      <c r="AI30" s="4" t="str">
        <f t="shared" si="2"/>
        <v>-</v>
      </c>
      <c r="AJ30" s="5"/>
      <c r="AK30" s="10"/>
      <c r="AL30" s="9"/>
      <c r="AM30" s="9"/>
      <c r="AN30" s="9"/>
      <c r="AO30" s="9"/>
      <c r="AP30" s="9"/>
      <c r="AQ30" s="9"/>
      <c r="AR30" s="333"/>
      <c r="AS30" s="10"/>
      <c r="AT30" s="10"/>
      <c r="AU30" s="9"/>
      <c r="AV30" s="9"/>
      <c r="AW30" s="9"/>
      <c r="AX30" s="9"/>
      <c r="AY30" s="9"/>
      <c r="AZ30" s="9"/>
      <c r="BA30" s="333"/>
      <c r="BB30" s="10"/>
      <c r="BC30" s="5"/>
      <c r="BD30" s="5"/>
      <c r="BE30" s="90"/>
      <c r="BF30" s="328" t="str">
        <f>IF(C30="","",IF(申込書!$D$7="","",申込書!$D$7))</f>
        <v/>
      </c>
      <c r="BG30" s="52"/>
      <c r="BH30" s="49"/>
      <c r="BI30" s="43"/>
      <c r="BJ30" s="43"/>
      <c r="BK30" s="43"/>
      <c r="BL30" s="43"/>
      <c r="BM30" s="43"/>
      <c r="BN30" s="43"/>
      <c r="BO30" s="43"/>
      <c r="BP30" s="43"/>
      <c r="BQ30" s="43"/>
      <c r="BR30" s="43"/>
      <c r="BS30" s="43"/>
      <c r="BT30" s="43"/>
      <c r="BU30" s="43"/>
      <c r="BV30" s="43"/>
      <c r="BW30" s="43"/>
      <c r="BX30" s="43"/>
      <c r="BY30" s="43"/>
      <c r="BZ30" s="43"/>
      <c r="CA30" s="43"/>
      <c r="CB30" s="43"/>
      <c r="CC30" s="43"/>
      <c r="CD30" s="43"/>
      <c r="CE30" s="43"/>
      <c r="CF30" s="43"/>
      <c r="CG30" s="43"/>
      <c r="CH30" s="43"/>
      <c r="CI30" s="43"/>
      <c r="CJ30" s="43"/>
      <c r="CK30" s="43"/>
      <c r="CL30" s="43" t="str">
        <f>IFERROR(VLOOKUP(N30,種目!$A$22:$D$37,2,FALSE),"")</f>
        <v/>
      </c>
      <c r="CM30" s="43" t="str">
        <f>IFERROR(VLOOKUP(N30,種目!$A$22:$D$37,3,FALSE),"")</f>
        <v/>
      </c>
      <c r="CN30" s="43" t="str">
        <f>IFERROR(VLOOKUP(N30,種目!$A$22:$D$37,4,FALSE),"")</f>
        <v/>
      </c>
      <c r="CO30" s="43"/>
      <c r="CP30" s="43" t="str">
        <f>IFERROR(VLOOKUP(X30,種目!$A$22:$D$37,2,FALSE),"")</f>
        <v/>
      </c>
      <c r="CQ30" s="43" t="str">
        <f>IFERROR(VLOOKUP(X30,種目!$A$22:$D$37,3,FALSE),"")</f>
        <v/>
      </c>
      <c r="CR30" s="43" t="str">
        <f>IFERROR(VLOOKUP(X30,種目!$A$22:$D$37,4,FALSE),"")</f>
        <v/>
      </c>
      <c r="CS30" s="43"/>
      <c r="CT30" s="43"/>
      <c r="CU30" s="43"/>
      <c r="CV30" s="43"/>
      <c r="CW30" s="43"/>
      <c r="CX30" s="43"/>
      <c r="CY30" s="43"/>
      <c r="CZ30" s="43"/>
      <c r="DA30" s="43"/>
      <c r="DB30" s="43"/>
      <c r="DC30" s="43"/>
      <c r="DD30" s="43"/>
      <c r="DE30" s="43"/>
      <c r="DF30" s="43"/>
      <c r="DG30" s="43"/>
      <c r="DH30" s="43"/>
      <c r="DI30" s="43"/>
      <c r="DJ30" s="43"/>
      <c r="DK30" s="43"/>
      <c r="DL30" s="43"/>
      <c r="DM30" s="43"/>
      <c r="DN30" s="43"/>
      <c r="DO30" s="85"/>
      <c r="DP30" s="85"/>
      <c r="DQ30" s="85"/>
      <c r="DR30" s="85"/>
      <c r="DS30" s="85"/>
      <c r="DT30" s="85"/>
      <c r="DU30" s="85"/>
      <c r="DV30" s="44" t="str" cm="1">
        <f t="array" aca="1" ref="DV30" ca="1">INDIRECT("J30")</f>
        <v/>
      </c>
      <c r="DW30" s="85" cm="1">
        <f t="array" aca="1" ref="DW30" ca="1">IF(INDIRECT("N30")="-",0,COUNTA(INDIRECT("N30")))+IF(INDIRECT("X30")="-",0,COUNTA(INDIRECT("X30")))+IF(INDIRECT("AK30")="-",0,COUNTA(INDIRECT("AK30")))+IF(INDIRECT("AT30")="-",0,COUNTA(INDIRECT("AT30")))</f>
        <v>0</v>
      </c>
      <c r="DX30" s="85"/>
      <c r="DY30" s="382" cm="1">
        <f t="array" aca="1" ref="DY30" ca="1">INDIRECT("C30")</f>
        <v>0</v>
      </c>
      <c r="DZ30" s="39"/>
      <c r="EA30" s="39"/>
      <c r="EB30" s="39"/>
      <c r="EC30" s="39"/>
      <c r="ED30" s="39"/>
    </row>
    <row r="31" spans="1:134" ht="21.6" customHeight="1" x14ac:dyDescent="0.15">
      <c r="A31" s="108"/>
      <c r="B31" s="37"/>
      <c r="C31" s="63"/>
      <c r="D31" s="33"/>
      <c r="E31" s="34"/>
      <c r="F31" s="35"/>
      <c r="G31" s="19"/>
      <c r="H31" s="4" t="str">
        <f t="shared" si="3"/>
        <v/>
      </c>
      <c r="I31" s="20"/>
      <c r="J31" s="104" t="str">
        <f ca="1">IF(DY31=0,"",IF(申込書!$B$7="","",申込書!$B$7))</f>
        <v/>
      </c>
      <c r="K31" s="105" t="str">
        <f ca="1">IF(DY31=0,"",IF(申込書!$B$5="","",申込書!$B$5))</f>
        <v/>
      </c>
      <c r="L31" s="104" t="str">
        <f ca="1">IF(DY31=0,"",IF(申込書!$D$5="","",ASC(申込書!$D$5)))</f>
        <v/>
      </c>
      <c r="M31" s="24"/>
      <c r="N31" s="21"/>
      <c r="O31" s="14"/>
      <c r="P31" s="15"/>
      <c r="Q31" s="14"/>
      <c r="R31" s="16"/>
      <c r="S31" s="14"/>
      <c r="T31" s="16"/>
      <c r="U31" s="263"/>
      <c r="V31" s="335"/>
      <c r="W31" s="6"/>
      <c r="X31" s="57"/>
      <c r="Y31" s="14"/>
      <c r="Z31" s="15"/>
      <c r="AA31" s="17"/>
      <c r="AB31" s="16"/>
      <c r="AC31" s="18"/>
      <c r="AD31" s="16"/>
      <c r="AE31" s="264"/>
      <c r="AF31" s="335"/>
      <c r="AG31" s="22"/>
      <c r="AH31" s="22"/>
      <c r="AI31" s="4" t="str">
        <f t="shared" si="2"/>
        <v>-</v>
      </c>
      <c r="AJ31" s="5"/>
      <c r="AK31" s="10"/>
      <c r="AL31" s="9"/>
      <c r="AM31" s="9"/>
      <c r="AN31" s="9"/>
      <c r="AO31" s="9"/>
      <c r="AP31" s="9"/>
      <c r="AQ31" s="9"/>
      <c r="AR31" s="333"/>
      <c r="AS31" s="10"/>
      <c r="AT31" s="10"/>
      <c r="AU31" s="9"/>
      <c r="AV31" s="9"/>
      <c r="AW31" s="9"/>
      <c r="AX31" s="9"/>
      <c r="AY31" s="9"/>
      <c r="AZ31" s="9"/>
      <c r="BA31" s="333"/>
      <c r="BB31" s="10"/>
      <c r="BC31" s="5"/>
      <c r="BD31" s="5"/>
      <c r="BE31" s="90"/>
      <c r="BF31" s="328" t="str">
        <f>IF(C31="","",IF(申込書!$D$7="","",申込書!$D$7))</f>
        <v/>
      </c>
      <c r="BG31" s="52"/>
      <c r="BH31" s="49"/>
      <c r="BI31" s="43"/>
      <c r="BJ31" s="43"/>
      <c r="BK31" s="43"/>
      <c r="BL31" s="43"/>
      <c r="BM31" s="43"/>
      <c r="BN31" s="43"/>
      <c r="BO31" s="43"/>
      <c r="BP31" s="43"/>
      <c r="BQ31" s="43"/>
      <c r="BR31" s="43"/>
      <c r="BS31" s="43"/>
      <c r="BT31" s="43"/>
      <c r="BU31" s="43"/>
      <c r="BV31" s="43"/>
      <c r="BW31" s="43"/>
      <c r="BX31" s="43"/>
      <c r="BY31" s="43"/>
      <c r="BZ31" s="43"/>
      <c r="CA31" s="43"/>
      <c r="CB31" s="43"/>
      <c r="CC31" s="43"/>
      <c r="CD31" s="43"/>
      <c r="CE31" s="43"/>
      <c r="CF31" s="43"/>
      <c r="CG31" s="43"/>
      <c r="CH31" s="43"/>
      <c r="CI31" s="43"/>
      <c r="CJ31" s="43"/>
      <c r="CK31" s="43"/>
      <c r="CL31" s="43" t="str">
        <f>IFERROR(VLOOKUP(N31,種目!$A$22:$D$37,2,FALSE),"")</f>
        <v/>
      </c>
      <c r="CM31" s="43" t="str">
        <f>IFERROR(VLOOKUP(N31,種目!$A$22:$D$37,3,FALSE),"")</f>
        <v/>
      </c>
      <c r="CN31" s="43" t="str">
        <f>IFERROR(VLOOKUP(N31,種目!$A$22:$D$37,4,FALSE),"")</f>
        <v/>
      </c>
      <c r="CO31" s="43"/>
      <c r="CP31" s="43" t="str">
        <f>IFERROR(VLOOKUP(X31,種目!$A$22:$D$37,2,FALSE),"")</f>
        <v/>
      </c>
      <c r="CQ31" s="43" t="str">
        <f>IFERROR(VLOOKUP(X31,種目!$A$22:$D$37,3,FALSE),"")</f>
        <v/>
      </c>
      <c r="CR31" s="43" t="str">
        <f>IFERROR(VLOOKUP(X31,種目!$A$22:$D$37,4,FALSE),"")</f>
        <v/>
      </c>
      <c r="CS31" s="43"/>
      <c r="CT31" s="43"/>
      <c r="CU31" s="43"/>
      <c r="CV31" s="43"/>
      <c r="CW31" s="43"/>
      <c r="CX31" s="43"/>
      <c r="CY31" s="43"/>
      <c r="CZ31" s="43"/>
      <c r="DA31" s="43"/>
      <c r="DB31" s="43"/>
      <c r="DC31" s="43"/>
      <c r="DD31" s="43"/>
      <c r="DE31" s="43"/>
      <c r="DF31" s="43"/>
      <c r="DG31" s="43"/>
      <c r="DH31" s="43"/>
      <c r="DI31" s="43"/>
      <c r="DJ31" s="43"/>
      <c r="DK31" s="43"/>
      <c r="DL31" s="43"/>
      <c r="DM31" s="43"/>
      <c r="DN31" s="43"/>
      <c r="DO31" s="85"/>
      <c r="DP31" s="85"/>
      <c r="DQ31" s="85"/>
      <c r="DR31" s="85"/>
      <c r="DS31" s="85"/>
      <c r="DT31" s="85"/>
      <c r="DU31" s="85"/>
      <c r="DV31" s="44" t="str" cm="1">
        <f t="array" aca="1" ref="DV31" ca="1">INDIRECT("J31")</f>
        <v/>
      </c>
      <c r="DW31" s="85" cm="1">
        <f t="array" aca="1" ref="DW31" ca="1">IF(INDIRECT("N31")="-",0,COUNTA(INDIRECT("N31")))+IF(INDIRECT("X31")="-",0,COUNTA(INDIRECT("X31")))+IF(INDIRECT("AK31")="-",0,COUNTA(INDIRECT("AK31")))+IF(INDIRECT("AT31")="-",0,COUNTA(INDIRECT("AT31")))</f>
        <v>0</v>
      </c>
      <c r="DX31" s="85"/>
      <c r="DY31" s="382" cm="1">
        <f t="array" aca="1" ref="DY31" ca="1">INDIRECT("C31")</f>
        <v>0</v>
      </c>
      <c r="DZ31" s="39"/>
      <c r="EA31" s="39"/>
      <c r="EB31" s="39"/>
      <c r="EC31" s="39"/>
      <c r="ED31" s="39"/>
    </row>
    <row r="32" spans="1:134" ht="21.6" customHeight="1" x14ac:dyDescent="0.15">
      <c r="A32" s="108"/>
      <c r="B32" s="37"/>
      <c r="C32" s="62"/>
      <c r="D32" s="30"/>
      <c r="E32" s="34"/>
      <c r="F32" s="35"/>
      <c r="G32" s="19"/>
      <c r="H32" s="4" t="str">
        <f t="shared" si="3"/>
        <v/>
      </c>
      <c r="I32" s="20"/>
      <c r="J32" s="104" t="str">
        <f ca="1">IF(DY32=0,"",IF(申込書!$B$7="","",申込書!$B$7))</f>
        <v/>
      </c>
      <c r="K32" s="105" t="str">
        <f ca="1">IF(DY32=0,"",IF(申込書!$B$5="","",申込書!$B$5))</f>
        <v/>
      </c>
      <c r="L32" s="104" t="str">
        <f ca="1">IF(DY32=0,"",IF(申込書!$D$5="","",ASC(申込書!$D$5)))</f>
        <v/>
      </c>
      <c r="M32" s="24"/>
      <c r="N32" s="21"/>
      <c r="O32" s="14"/>
      <c r="P32" s="15"/>
      <c r="Q32" s="14"/>
      <c r="R32" s="16"/>
      <c r="S32" s="14"/>
      <c r="T32" s="16"/>
      <c r="U32" s="263"/>
      <c r="V32" s="335"/>
      <c r="W32" s="6"/>
      <c r="X32" s="57"/>
      <c r="Y32" s="14"/>
      <c r="Z32" s="15"/>
      <c r="AA32" s="17"/>
      <c r="AB32" s="16"/>
      <c r="AC32" s="18"/>
      <c r="AD32" s="16"/>
      <c r="AE32" s="264"/>
      <c r="AF32" s="335"/>
      <c r="AG32" s="22"/>
      <c r="AH32" s="22"/>
      <c r="AI32" s="4" t="str">
        <f t="shared" si="2"/>
        <v>-</v>
      </c>
      <c r="AJ32" s="5"/>
      <c r="AK32" s="10"/>
      <c r="AL32" s="9"/>
      <c r="AM32" s="9"/>
      <c r="AN32" s="9"/>
      <c r="AO32" s="9"/>
      <c r="AP32" s="9"/>
      <c r="AQ32" s="9"/>
      <c r="AR32" s="333"/>
      <c r="AS32" s="10"/>
      <c r="AT32" s="10"/>
      <c r="AU32" s="9"/>
      <c r="AV32" s="9"/>
      <c r="AW32" s="9"/>
      <c r="AX32" s="9"/>
      <c r="AY32" s="9"/>
      <c r="AZ32" s="9"/>
      <c r="BA32" s="333"/>
      <c r="BB32" s="10"/>
      <c r="BC32" s="5"/>
      <c r="BD32" s="5"/>
      <c r="BE32" s="90"/>
      <c r="BF32" s="328" t="str">
        <f>IF(C32="","",IF(申込書!$D$7="","",申込書!$D$7))</f>
        <v/>
      </c>
      <c r="BG32" s="52"/>
      <c r="BH32" s="49"/>
      <c r="BI32" s="43"/>
      <c r="BJ32" s="43"/>
      <c r="BK32" s="43"/>
      <c r="BL32" s="43"/>
      <c r="BM32" s="43"/>
      <c r="BN32" s="43"/>
      <c r="BO32" s="43"/>
      <c r="BP32" s="43"/>
      <c r="BQ32" s="43"/>
      <c r="BR32" s="43"/>
      <c r="BS32" s="43"/>
      <c r="BT32" s="43"/>
      <c r="BU32" s="43"/>
      <c r="BV32" s="43"/>
      <c r="BW32" s="43"/>
      <c r="BX32" s="43"/>
      <c r="BY32" s="43"/>
      <c r="BZ32" s="43"/>
      <c r="CA32" s="43"/>
      <c r="CB32" s="43"/>
      <c r="CC32" s="43"/>
      <c r="CD32" s="43"/>
      <c r="CE32" s="43"/>
      <c r="CF32" s="43"/>
      <c r="CG32" s="43"/>
      <c r="CH32" s="43"/>
      <c r="CI32" s="43"/>
      <c r="CJ32" s="43"/>
      <c r="CK32" s="43"/>
      <c r="CL32" s="43" t="str">
        <f>IFERROR(VLOOKUP(N32,種目!$A$22:$D$37,2,FALSE),"")</f>
        <v/>
      </c>
      <c r="CM32" s="43" t="str">
        <f>IFERROR(VLOOKUP(N32,種目!$A$22:$D$37,3,FALSE),"")</f>
        <v/>
      </c>
      <c r="CN32" s="43" t="str">
        <f>IFERROR(VLOOKUP(N32,種目!$A$22:$D$37,4,FALSE),"")</f>
        <v/>
      </c>
      <c r="CO32" s="43"/>
      <c r="CP32" s="43" t="str">
        <f>IFERROR(VLOOKUP(X32,種目!$A$22:$D$37,2,FALSE),"")</f>
        <v/>
      </c>
      <c r="CQ32" s="43" t="str">
        <f>IFERROR(VLOOKUP(X32,種目!$A$22:$D$37,3,FALSE),"")</f>
        <v/>
      </c>
      <c r="CR32" s="43" t="str">
        <f>IFERROR(VLOOKUP(X32,種目!$A$22:$D$37,4,FALSE),"")</f>
        <v/>
      </c>
      <c r="CS32" s="43"/>
      <c r="CT32" s="43"/>
      <c r="CU32" s="43"/>
      <c r="CV32" s="43"/>
      <c r="CW32" s="43"/>
      <c r="CX32" s="43"/>
      <c r="CY32" s="43"/>
      <c r="CZ32" s="43"/>
      <c r="DA32" s="43"/>
      <c r="DB32" s="43"/>
      <c r="DC32" s="43"/>
      <c r="DD32" s="43"/>
      <c r="DE32" s="43"/>
      <c r="DF32" s="43"/>
      <c r="DG32" s="43"/>
      <c r="DH32" s="43"/>
      <c r="DI32" s="43"/>
      <c r="DJ32" s="43"/>
      <c r="DK32" s="43"/>
      <c r="DL32" s="43"/>
      <c r="DM32" s="43"/>
      <c r="DN32" s="43"/>
      <c r="DO32" s="85"/>
      <c r="DP32" s="85"/>
      <c r="DQ32" s="85"/>
      <c r="DR32" s="85"/>
      <c r="DS32" s="85"/>
      <c r="DT32" s="85"/>
      <c r="DU32" s="85"/>
      <c r="DV32" s="44" t="str" cm="1">
        <f t="array" aca="1" ref="DV32" ca="1">INDIRECT("J32")</f>
        <v/>
      </c>
      <c r="DW32" s="85" cm="1">
        <f t="array" aca="1" ref="DW32" ca="1">IF(INDIRECT("N32")="-",0,COUNTA(INDIRECT("N32")))+IF(INDIRECT("X32")="-",0,COUNTA(INDIRECT("X32")))+IF(INDIRECT("AK32")="-",0,COUNTA(INDIRECT("AK32")))+IF(INDIRECT("AT32")="-",0,COUNTA(INDIRECT("AT32")))</f>
        <v>0</v>
      </c>
      <c r="DX32" s="85"/>
      <c r="DY32" s="382" cm="1">
        <f t="array" aca="1" ref="DY32" ca="1">INDIRECT("C32")</f>
        <v>0</v>
      </c>
      <c r="DZ32" s="39"/>
      <c r="EA32" s="39"/>
      <c r="EB32" s="39"/>
      <c r="EC32" s="39"/>
      <c r="ED32" s="39"/>
    </row>
    <row r="33" spans="1:134" ht="21.6" customHeight="1" x14ac:dyDescent="0.15">
      <c r="A33" s="108"/>
      <c r="B33" s="37"/>
      <c r="C33" s="63"/>
      <c r="D33" s="33"/>
      <c r="E33" s="34"/>
      <c r="F33" s="35"/>
      <c r="G33" s="19"/>
      <c r="H33" s="4" t="str">
        <f t="shared" si="3"/>
        <v/>
      </c>
      <c r="I33" s="20"/>
      <c r="J33" s="104" t="str">
        <f ca="1">IF(DY33=0,"",IF(申込書!$B$7="","",申込書!$B$7))</f>
        <v/>
      </c>
      <c r="K33" s="105" t="str">
        <f ca="1">IF(DY33=0,"",IF(申込書!$B$5="","",申込書!$B$5))</f>
        <v/>
      </c>
      <c r="L33" s="104" t="str">
        <f ca="1">IF(DY33=0,"",IF(申込書!$D$5="","",ASC(申込書!$D$5)))</f>
        <v/>
      </c>
      <c r="M33" s="24"/>
      <c r="N33" s="21"/>
      <c r="O33" s="14"/>
      <c r="P33" s="15"/>
      <c r="Q33" s="14"/>
      <c r="R33" s="16"/>
      <c r="S33" s="14"/>
      <c r="T33" s="16"/>
      <c r="U33" s="263"/>
      <c r="V33" s="335"/>
      <c r="W33" s="6"/>
      <c r="X33" s="57"/>
      <c r="Y33" s="14"/>
      <c r="Z33" s="15"/>
      <c r="AA33" s="17"/>
      <c r="AB33" s="16"/>
      <c r="AC33" s="18"/>
      <c r="AD33" s="16"/>
      <c r="AE33" s="264"/>
      <c r="AF33" s="335"/>
      <c r="AG33" s="22"/>
      <c r="AH33" s="22"/>
      <c r="AI33" s="4" t="str">
        <f t="shared" si="2"/>
        <v>-</v>
      </c>
      <c r="AJ33" s="5"/>
      <c r="AK33" s="10"/>
      <c r="AL33" s="9"/>
      <c r="AM33" s="9"/>
      <c r="AN33" s="9"/>
      <c r="AO33" s="9"/>
      <c r="AP33" s="9"/>
      <c r="AQ33" s="9"/>
      <c r="AR33" s="333"/>
      <c r="AS33" s="10"/>
      <c r="AT33" s="10"/>
      <c r="AU33" s="9"/>
      <c r="AV33" s="9"/>
      <c r="AW33" s="9"/>
      <c r="AX33" s="9"/>
      <c r="AY33" s="9"/>
      <c r="AZ33" s="9"/>
      <c r="BA33" s="333"/>
      <c r="BB33" s="10"/>
      <c r="BC33" s="5"/>
      <c r="BD33" s="5"/>
      <c r="BE33" s="90"/>
      <c r="BF33" s="328" t="str">
        <f>IF(C33="","",IF(申込書!$D$7="","",申込書!$D$7))</f>
        <v/>
      </c>
      <c r="BG33" s="52"/>
      <c r="BH33" s="49"/>
      <c r="BI33" s="43"/>
      <c r="BJ33" s="43"/>
      <c r="BK33" s="43"/>
      <c r="BL33" s="43"/>
      <c r="BM33" s="43"/>
      <c r="BN33" s="43"/>
      <c r="BO33" s="43"/>
      <c r="BP33" s="43"/>
      <c r="BQ33" s="43"/>
      <c r="BR33" s="43"/>
      <c r="BS33" s="43"/>
      <c r="BT33" s="43"/>
      <c r="BU33" s="43"/>
      <c r="BV33" s="43"/>
      <c r="BW33" s="43"/>
      <c r="BX33" s="43"/>
      <c r="BY33" s="43"/>
      <c r="BZ33" s="43"/>
      <c r="CA33" s="43"/>
      <c r="CB33" s="43"/>
      <c r="CC33" s="43"/>
      <c r="CD33" s="43"/>
      <c r="CE33" s="43"/>
      <c r="CF33" s="43"/>
      <c r="CG33" s="43"/>
      <c r="CH33" s="43"/>
      <c r="CI33" s="43"/>
      <c r="CJ33" s="43"/>
      <c r="CK33" s="43"/>
      <c r="CL33" s="43" t="str">
        <f>IFERROR(VLOOKUP(N33,種目!$A$22:$D$37,2,FALSE),"")</f>
        <v/>
      </c>
      <c r="CM33" s="43" t="str">
        <f>IFERROR(VLOOKUP(N33,種目!$A$22:$D$37,3,FALSE),"")</f>
        <v/>
      </c>
      <c r="CN33" s="43" t="str">
        <f>IFERROR(VLOOKUP(N33,種目!$A$22:$D$37,4,FALSE),"")</f>
        <v/>
      </c>
      <c r="CO33" s="43"/>
      <c r="CP33" s="43" t="str">
        <f>IFERROR(VLOOKUP(X33,種目!$A$22:$D$37,2,FALSE),"")</f>
        <v/>
      </c>
      <c r="CQ33" s="43" t="str">
        <f>IFERROR(VLOOKUP(X33,種目!$A$22:$D$37,3,FALSE),"")</f>
        <v/>
      </c>
      <c r="CR33" s="43" t="str">
        <f>IFERROR(VLOOKUP(X33,種目!$A$22:$D$37,4,FALSE),"")</f>
        <v/>
      </c>
      <c r="CS33" s="43"/>
      <c r="CT33" s="43"/>
      <c r="CU33" s="43"/>
      <c r="CV33" s="43"/>
      <c r="CW33" s="43"/>
      <c r="CX33" s="43"/>
      <c r="CY33" s="43"/>
      <c r="CZ33" s="43"/>
      <c r="DA33" s="43"/>
      <c r="DB33" s="43"/>
      <c r="DC33" s="43"/>
      <c r="DD33" s="43"/>
      <c r="DE33" s="43"/>
      <c r="DF33" s="43"/>
      <c r="DG33" s="43"/>
      <c r="DH33" s="43"/>
      <c r="DI33" s="43"/>
      <c r="DJ33" s="43"/>
      <c r="DK33" s="43"/>
      <c r="DL33" s="43"/>
      <c r="DM33" s="43"/>
      <c r="DN33" s="43"/>
      <c r="DO33" s="85"/>
      <c r="DP33" s="85"/>
      <c r="DQ33" s="85"/>
      <c r="DR33" s="85"/>
      <c r="DS33" s="85"/>
      <c r="DT33" s="85"/>
      <c r="DU33" s="85"/>
      <c r="DV33" s="44" t="str" cm="1">
        <f t="array" aca="1" ref="DV33" ca="1">INDIRECT("J33")</f>
        <v/>
      </c>
      <c r="DW33" s="85" cm="1">
        <f t="array" aca="1" ref="DW33" ca="1">IF(INDIRECT("N33")="-",0,COUNTA(INDIRECT("N33")))+IF(INDIRECT("X33")="-",0,COUNTA(INDIRECT("X33")))+IF(INDIRECT("AK33")="-",0,COUNTA(INDIRECT("AK33")))+IF(INDIRECT("AT33")="-",0,COUNTA(INDIRECT("AT33")))</f>
        <v>0</v>
      </c>
      <c r="DX33" s="85"/>
      <c r="DY33" s="382" cm="1">
        <f t="array" aca="1" ref="DY33" ca="1">INDIRECT("C33")</f>
        <v>0</v>
      </c>
      <c r="DZ33" s="39"/>
      <c r="EA33" s="39"/>
      <c r="EB33" s="39"/>
      <c r="EC33" s="39"/>
      <c r="ED33" s="39"/>
    </row>
    <row r="34" spans="1:134" ht="21.6" customHeight="1" x14ac:dyDescent="0.15">
      <c r="A34" s="108"/>
      <c r="B34" s="37"/>
      <c r="C34" s="62"/>
      <c r="D34" s="30"/>
      <c r="E34" s="34"/>
      <c r="F34" s="35"/>
      <c r="G34" s="19"/>
      <c r="H34" s="4" t="str">
        <f t="shared" si="3"/>
        <v/>
      </c>
      <c r="I34" s="20"/>
      <c r="J34" s="104" t="str">
        <f ca="1">IF(DY34=0,"",IF(申込書!$B$7="","",申込書!$B$7))</f>
        <v/>
      </c>
      <c r="K34" s="105" t="str">
        <f ca="1">IF(DY34=0,"",IF(申込書!$B$5="","",申込書!$B$5))</f>
        <v/>
      </c>
      <c r="L34" s="104" t="str">
        <f ca="1">IF(DY34=0,"",IF(申込書!$D$5="","",ASC(申込書!$D$5)))</f>
        <v/>
      </c>
      <c r="M34" s="24"/>
      <c r="N34" s="21"/>
      <c r="O34" s="14"/>
      <c r="P34" s="15"/>
      <c r="Q34" s="14"/>
      <c r="R34" s="16"/>
      <c r="S34" s="14"/>
      <c r="T34" s="16"/>
      <c r="U34" s="263"/>
      <c r="V34" s="335"/>
      <c r="W34" s="6"/>
      <c r="X34" s="57"/>
      <c r="Y34" s="14"/>
      <c r="Z34" s="15"/>
      <c r="AA34" s="17"/>
      <c r="AB34" s="16"/>
      <c r="AC34" s="18"/>
      <c r="AD34" s="16"/>
      <c r="AE34" s="264"/>
      <c r="AF34" s="335"/>
      <c r="AG34" s="22"/>
      <c r="AH34" s="22"/>
      <c r="AI34" s="4" t="str">
        <f t="shared" si="2"/>
        <v>-</v>
      </c>
      <c r="AJ34" s="5"/>
      <c r="AK34" s="10"/>
      <c r="AL34" s="9"/>
      <c r="AM34" s="9"/>
      <c r="AN34" s="9"/>
      <c r="AO34" s="9"/>
      <c r="AP34" s="9"/>
      <c r="AQ34" s="9"/>
      <c r="AR34" s="333"/>
      <c r="AS34" s="10"/>
      <c r="AT34" s="10"/>
      <c r="AU34" s="9"/>
      <c r="AV34" s="9"/>
      <c r="AW34" s="9"/>
      <c r="AX34" s="9"/>
      <c r="AY34" s="9"/>
      <c r="AZ34" s="9"/>
      <c r="BA34" s="333"/>
      <c r="BB34" s="10"/>
      <c r="BC34" s="5"/>
      <c r="BD34" s="5"/>
      <c r="BE34" s="90"/>
      <c r="BF34" s="328" t="str">
        <f>IF(C34="","",IF(申込書!$D$7="","",申込書!$D$7))</f>
        <v/>
      </c>
      <c r="BG34" s="52"/>
      <c r="BH34" s="49"/>
      <c r="BI34" s="43"/>
      <c r="BJ34" s="43"/>
      <c r="BK34" s="43"/>
      <c r="BL34" s="43"/>
      <c r="BM34" s="43"/>
      <c r="BN34" s="43"/>
      <c r="BO34" s="43"/>
      <c r="BP34" s="43"/>
      <c r="BQ34" s="43"/>
      <c r="BR34" s="43"/>
      <c r="BS34" s="43"/>
      <c r="BT34" s="43"/>
      <c r="BU34" s="43"/>
      <c r="BV34" s="43"/>
      <c r="BW34" s="43"/>
      <c r="BX34" s="43"/>
      <c r="BY34" s="43"/>
      <c r="BZ34" s="43"/>
      <c r="CA34" s="43"/>
      <c r="CB34" s="43"/>
      <c r="CC34" s="43"/>
      <c r="CD34" s="43"/>
      <c r="CE34" s="43"/>
      <c r="CF34" s="43"/>
      <c r="CG34" s="43"/>
      <c r="CH34" s="43"/>
      <c r="CI34" s="43"/>
      <c r="CJ34" s="43"/>
      <c r="CK34" s="43"/>
      <c r="CL34" s="43" t="str">
        <f>IFERROR(VLOOKUP(N34,種目!$A$22:$D$37,2,FALSE),"")</f>
        <v/>
      </c>
      <c r="CM34" s="43" t="str">
        <f>IFERROR(VLOOKUP(N34,種目!$A$22:$D$37,3,FALSE),"")</f>
        <v/>
      </c>
      <c r="CN34" s="43" t="str">
        <f>IFERROR(VLOOKUP(N34,種目!$A$22:$D$37,4,FALSE),"")</f>
        <v/>
      </c>
      <c r="CO34" s="43"/>
      <c r="CP34" s="43" t="str">
        <f>IFERROR(VLOOKUP(X34,種目!$A$22:$D$37,2,FALSE),"")</f>
        <v/>
      </c>
      <c r="CQ34" s="43" t="str">
        <f>IFERROR(VLOOKUP(X34,種目!$A$22:$D$37,3,FALSE),"")</f>
        <v/>
      </c>
      <c r="CR34" s="43" t="str">
        <f>IFERROR(VLOOKUP(X34,種目!$A$22:$D$37,4,FALSE),"")</f>
        <v/>
      </c>
      <c r="CS34" s="43"/>
      <c r="CT34" s="43"/>
      <c r="CU34" s="43"/>
      <c r="CV34" s="43"/>
      <c r="CW34" s="43"/>
      <c r="CX34" s="43"/>
      <c r="CY34" s="43"/>
      <c r="CZ34" s="43"/>
      <c r="DA34" s="43"/>
      <c r="DB34" s="43"/>
      <c r="DC34" s="43"/>
      <c r="DD34" s="43"/>
      <c r="DE34" s="43"/>
      <c r="DF34" s="43"/>
      <c r="DG34" s="43"/>
      <c r="DH34" s="43"/>
      <c r="DI34" s="43"/>
      <c r="DJ34" s="43"/>
      <c r="DK34" s="43"/>
      <c r="DL34" s="43"/>
      <c r="DM34" s="43"/>
      <c r="DN34" s="43"/>
      <c r="DO34" s="85"/>
      <c r="DP34" s="85"/>
      <c r="DQ34" s="85"/>
      <c r="DR34" s="85"/>
      <c r="DS34" s="85"/>
      <c r="DT34" s="85"/>
      <c r="DU34" s="85"/>
      <c r="DV34" s="44" t="str" cm="1">
        <f t="array" aca="1" ref="DV34" ca="1">INDIRECT("J34")</f>
        <v/>
      </c>
      <c r="DW34" s="85" cm="1">
        <f t="array" aca="1" ref="DW34" ca="1">IF(INDIRECT("N34")="-",0,COUNTA(INDIRECT("N34")))+IF(INDIRECT("X34")="-",0,COUNTA(INDIRECT("X34")))+IF(INDIRECT("AK34")="-",0,COUNTA(INDIRECT("AK34")))+IF(INDIRECT("AT34")="-",0,COUNTA(INDIRECT("AT34")))</f>
        <v>0</v>
      </c>
      <c r="DX34" s="85"/>
      <c r="DY34" s="382" cm="1">
        <f t="array" aca="1" ref="DY34" ca="1">INDIRECT("C34")</f>
        <v>0</v>
      </c>
      <c r="DZ34" s="39"/>
      <c r="EA34" s="39"/>
      <c r="EB34" s="39"/>
      <c r="EC34" s="39"/>
      <c r="ED34" s="39"/>
    </row>
    <row r="35" spans="1:134" ht="21.6" customHeight="1" x14ac:dyDescent="0.15">
      <c r="A35" s="108"/>
      <c r="B35" s="37"/>
      <c r="C35" s="63"/>
      <c r="D35" s="33"/>
      <c r="E35" s="34"/>
      <c r="F35" s="35"/>
      <c r="G35" s="19"/>
      <c r="H35" s="4" t="str">
        <f t="shared" si="3"/>
        <v/>
      </c>
      <c r="I35" s="20"/>
      <c r="J35" s="104" t="str">
        <f ca="1">IF(DY35=0,"",IF(申込書!$B$7="","",申込書!$B$7))</f>
        <v/>
      </c>
      <c r="K35" s="105" t="str">
        <f ca="1">IF(DY35=0,"",IF(申込書!$B$5="","",申込書!$B$5))</f>
        <v/>
      </c>
      <c r="L35" s="104" t="str">
        <f ca="1">IF(DY35=0,"",IF(申込書!$D$5="","",ASC(申込書!$D$5)))</f>
        <v/>
      </c>
      <c r="M35" s="24"/>
      <c r="N35" s="21"/>
      <c r="O35" s="14"/>
      <c r="P35" s="15"/>
      <c r="Q35" s="14"/>
      <c r="R35" s="16"/>
      <c r="S35" s="14"/>
      <c r="T35" s="16"/>
      <c r="U35" s="263"/>
      <c r="V35" s="335"/>
      <c r="W35" s="6"/>
      <c r="X35" s="57"/>
      <c r="Y35" s="14"/>
      <c r="Z35" s="15"/>
      <c r="AA35" s="17"/>
      <c r="AB35" s="16"/>
      <c r="AC35" s="18"/>
      <c r="AD35" s="16"/>
      <c r="AE35" s="264"/>
      <c r="AF35" s="335"/>
      <c r="AG35" s="22"/>
      <c r="AH35" s="22"/>
      <c r="AI35" s="4" t="str">
        <f t="shared" si="2"/>
        <v>-</v>
      </c>
      <c r="AJ35" s="5"/>
      <c r="AK35" s="10"/>
      <c r="AL35" s="9"/>
      <c r="AM35" s="9"/>
      <c r="AN35" s="9"/>
      <c r="AO35" s="9"/>
      <c r="AP35" s="9"/>
      <c r="AQ35" s="9"/>
      <c r="AR35" s="333"/>
      <c r="AS35" s="10"/>
      <c r="AT35" s="10"/>
      <c r="AU35" s="9"/>
      <c r="AV35" s="9"/>
      <c r="AW35" s="9"/>
      <c r="AX35" s="9"/>
      <c r="AY35" s="9"/>
      <c r="AZ35" s="9"/>
      <c r="BA35" s="333"/>
      <c r="BB35" s="10"/>
      <c r="BC35" s="5"/>
      <c r="BD35" s="5"/>
      <c r="BE35" s="90"/>
      <c r="BF35" s="328" t="str">
        <f>IF(C35="","",IF(申込書!$D$7="","",申込書!$D$7))</f>
        <v/>
      </c>
      <c r="BG35" s="52"/>
      <c r="BH35" s="49"/>
      <c r="BI35" s="43"/>
      <c r="BJ35" s="43"/>
      <c r="BK35" s="43"/>
      <c r="BL35" s="43"/>
      <c r="BM35" s="43"/>
      <c r="BN35" s="43"/>
      <c r="BO35" s="43"/>
      <c r="BP35" s="43"/>
      <c r="BQ35" s="43"/>
      <c r="BR35" s="43"/>
      <c r="BS35" s="43"/>
      <c r="BT35" s="43"/>
      <c r="BU35" s="43"/>
      <c r="BV35" s="43"/>
      <c r="BW35" s="43"/>
      <c r="BX35" s="43"/>
      <c r="BY35" s="43"/>
      <c r="BZ35" s="43"/>
      <c r="CA35" s="43"/>
      <c r="CB35" s="43"/>
      <c r="CC35" s="43"/>
      <c r="CD35" s="43"/>
      <c r="CE35" s="43"/>
      <c r="CF35" s="43"/>
      <c r="CG35" s="43"/>
      <c r="CH35" s="43"/>
      <c r="CI35" s="43"/>
      <c r="CJ35" s="43"/>
      <c r="CK35" s="43"/>
      <c r="CL35" s="43" t="str">
        <f>IFERROR(VLOOKUP(N35,種目!$A$22:$D$37,2,FALSE),"")</f>
        <v/>
      </c>
      <c r="CM35" s="43" t="str">
        <f>IFERROR(VLOOKUP(N35,種目!$A$22:$D$37,3,FALSE),"")</f>
        <v/>
      </c>
      <c r="CN35" s="43" t="str">
        <f>IFERROR(VLOOKUP(N35,種目!$A$22:$D$37,4,FALSE),"")</f>
        <v/>
      </c>
      <c r="CO35" s="43"/>
      <c r="CP35" s="43" t="str">
        <f>IFERROR(VLOOKUP(X35,種目!$A$22:$D$37,2,FALSE),"")</f>
        <v/>
      </c>
      <c r="CQ35" s="43" t="str">
        <f>IFERROR(VLOOKUP(X35,種目!$A$22:$D$37,3,FALSE),"")</f>
        <v/>
      </c>
      <c r="CR35" s="43" t="str">
        <f>IFERROR(VLOOKUP(X35,種目!$A$22:$D$37,4,FALSE),"")</f>
        <v/>
      </c>
      <c r="CS35" s="43"/>
      <c r="CT35" s="43"/>
      <c r="CU35" s="43"/>
      <c r="CV35" s="43"/>
      <c r="CW35" s="43"/>
      <c r="CX35" s="43"/>
      <c r="CY35" s="43"/>
      <c r="CZ35" s="43"/>
      <c r="DA35" s="43"/>
      <c r="DB35" s="43"/>
      <c r="DC35" s="43"/>
      <c r="DD35" s="43"/>
      <c r="DE35" s="43"/>
      <c r="DF35" s="43"/>
      <c r="DG35" s="43"/>
      <c r="DH35" s="43"/>
      <c r="DI35" s="43"/>
      <c r="DJ35" s="43"/>
      <c r="DK35" s="43"/>
      <c r="DL35" s="43"/>
      <c r="DM35" s="43"/>
      <c r="DN35" s="43"/>
      <c r="DO35" s="85"/>
      <c r="DP35" s="85"/>
      <c r="DQ35" s="85"/>
      <c r="DR35" s="85"/>
      <c r="DS35" s="85"/>
      <c r="DT35" s="85"/>
      <c r="DU35" s="85"/>
      <c r="DV35" s="44" t="str" cm="1">
        <f t="array" aca="1" ref="DV35" ca="1">INDIRECT("J35")</f>
        <v/>
      </c>
      <c r="DW35" s="85" cm="1">
        <f t="array" aca="1" ref="DW35" ca="1">IF(INDIRECT("N35")="-",0,COUNTA(INDIRECT("N35")))+IF(INDIRECT("X35")="-",0,COUNTA(INDIRECT("X35")))+IF(INDIRECT("AK35")="-",0,COUNTA(INDIRECT("AK35")))+IF(INDIRECT("AT35")="-",0,COUNTA(INDIRECT("AT35")))</f>
        <v>0</v>
      </c>
      <c r="DX35" s="85"/>
      <c r="DY35" s="382" cm="1">
        <f t="array" aca="1" ref="DY35" ca="1">INDIRECT("C35")</f>
        <v>0</v>
      </c>
      <c r="DZ35" s="39"/>
      <c r="EA35" s="39"/>
      <c r="EB35" s="39"/>
      <c r="EC35" s="39"/>
      <c r="ED35" s="39"/>
    </row>
    <row r="36" spans="1:134" ht="21.6" customHeight="1" x14ac:dyDescent="0.15">
      <c r="A36" s="108"/>
      <c r="B36" s="37"/>
      <c r="C36" s="62"/>
      <c r="D36" s="30"/>
      <c r="E36" s="34"/>
      <c r="F36" s="35"/>
      <c r="G36" s="19"/>
      <c r="H36" s="4" t="str">
        <f t="shared" si="3"/>
        <v/>
      </c>
      <c r="I36" s="20"/>
      <c r="J36" s="104" t="str">
        <f ca="1">IF(DY36=0,"",IF(申込書!$B$7="","",申込書!$B$7))</f>
        <v/>
      </c>
      <c r="K36" s="105" t="str">
        <f ca="1">IF(DY36=0,"",IF(申込書!$B$5="","",申込書!$B$5))</f>
        <v/>
      </c>
      <c r="L36" s="104" t="str">
        <f ca="1">IF(DY36=0,"",IF(申込書!$D$5="","",ASC(申込書!$D$5)))</f>
        <v/>
      </c>
      <c r="M36" s="24"/>
      <c r="N36" s="21"/>
      <c r="O36" s="14"/>
      <c r="P36" s="15"/>
      <c r="Q36" s="14"/>
      <c r="R36" s="16"/>
      <c r="S36" s="14"/>
      <c r="T36" s="16"/>
      <c r="U36" s="263"/>
      <c r="V36" s="335"/>
      <c r="W36" s="6"/>
      <c r="X36" s="57"/>
      <c r="Y36" s="14"/>
      <c r="Z36" s="15"/>
      <c r="AA36" s="17"/>
      <c r="AB36" s="16"/>
      <c r="AC36" s="18"/>
      <c r="AD36" s="16"/>
      <c r="AE36" s="264"/>
      <c r="AF36" s="335"/>
      <c r="AG36" s="22"/>
      <c r="AH36" s="22"/>
      <c r="AI36" s="4" t="str">
        <f t="shared" si="2"/>
        <v>-</v>
      </c>
      <c r="AJ36" s="5"/>
      <c r="AK36" s="10"/>
      <c r="AL36" s="9"/>
      <c r="AM36" s="9"/>
      <c r="AN36" s="9"/>
      <c r="AO36" s="9"/>
      <c r="AP36" s="9"/>
      <c r="AQ36" s="9"/>
      <c r="AR36" s="333"/>
      <c r="AS36" s="10"/>
      <c r="AT36" s="10"/>
      <c r="AU36" s="9"/>
      <c r="AV36" s="9"/>
      <c r="AW36" s="9"/>
      <c r="AX36" s="9"/>
      <c r="AY36" s="9"/>
      <c r="AZ36" s="9"/>
      <c r="BA36" s="333"/>
      <c r="BB36" s="10"/>
      <c r="BC36" s="5"/>
      <c r="BD36" s="5"/>
      <c r="BE36" s="90"/>
      <c r="BF36" s="328" t="str">
        <f>IF(C36="","",IF(申込書!$D$7="","",申込書!$D$7))</f>
        <v/>
      </c>
      <c r="BG36" s="52"/>
      <c r="BH36" s="49"/>
      <c r="BI36" s="43"/>
      <c r="BJ36" s="43"/>
      <c r="BK36" s="43"/>
      <c r="BL36" s="43"/>
      <c r="BM36" s="43"/>
      <c r="BN36" s="43"/>
      <c r="BO36" s="43"/>
      <c r="BP36" s="43"/>
      <c r="BQ36" s="43"/>
      <c r="BR36" s="43"/>
      <c r="BS36" s="43"/>
      <c r="BT36" s="43"/>
      <c r="BU36" s="43"/>
      <c r="BV36" s="43"/>
      <c r="BW36" s="43"/>
      <c r="BX36" s="43"/>
      <c r="BY36" s="43"/>
      <c r="BZ36" s="43"/>
      <c r="CA36" s="43"/>
      <c r="CB36" s="43"/>
      <c r="CC36" s="43"/>
      <c r="CD36" s="43"/>
      <c r="CE36" s="43"/>
      <c r="CF36" s="43"/>
      <c r="CG36" s="43"/>
      <c r="CH36" s="43"/>
      <c r="CI36" s="43"/>
      <c r="CJ36" s="43"/>
      <c r="CK36" s="43"/>
      <c r="CL36" s="43" t="str">
        <f>IFERROR(VLOOKUP(N36,種目!$A$22:$D$37,2,FALSE),"")</f>
        <v/>
      </c>
      <c r="CM36" s="43" t="str">
        <f>IFERROR(VLOOKUP(N36,種目!$A$22:$D$37,3,FALSE),"")</f>
        <v/>
      </c>
      <c r="CN36" s="43" t="str">
        <f>IFERROR(VLOOKUP(N36,種目!$A$22:$D$37,4,FALSE),"")</f>
        <v/>
      </c>
      <c r="CO36" s="43"/>
      <c r="CP36" s="43" t="str">
        <f>IFERROR(VLOOKUP(X36,種目!$A$22:$D$37,2,FALSE),"")</f>
        <v/>
      </c>
      <c r="CQ36" s="43" t="str">
        <f>IFERROR(VLOOKUP(X36,種目!$A$22:$D$37,3,FALSE),"")</f>
        <v/>
      </c>
      <c r="CR36" s="43" t="str">
        <f>IFERROR(VLOOKUP(X36,種目!$A$22:$D$37,4,FALSE),"")</f>
        <v/>
      </c>
      <c r="CS36" s="43"/>
      <c r="CT36" s="43"/>
      <c r="CU36" s="43"/>
      <c r="CV36" s="43"/>
      <c r="CW36" s="43"/>
      <c r="CX36" s="43"/>
      <c r="CY36" s="43"/>
      <c r="CZ36" s="43"/>
      <c r="DA36" s="43"/>
      <c r="DB36" s="43"/>
      <c r="DC36" s="43"/>
      <c r="DD36" s="43"/>
      <c r="DE36" s="43"/>
      <c r="DF36" s="43"/>
      <c r="DG36" s="43"/>
      <c r="DH36" s="43"/>
      <c r="DI36" s="43"/>
      <c r="DJ36" s="43"/>
      <c r="DK36" s="43"/>
      <c r="DL36" s="43"/>
      <c r="DM36" s="43"/>
      <c r="DN36" s="43"/>
      <c r="DO36" s="85"/>
      <c r="DP36" s="85"/>
      <c r="DQ36" s="85"/>
      <c r="DR36" s="85"/>
      <c r="DS36" s="85"/>
      <c r="DT36" s="85"/>
      <c r="DU36" s="85"/>
      <c r="DV36" s="44" t="str" cm="1">
        <f t="array" aca="1" ref="DV36" ca="1">INDIRECT("J36")</f>
        <v/>
      </c>
      <c r="DW36" s="85" cm="1">
        <f t="array" aca="1" ref="DW36" ca="1">IF(INDIRECT("N36")="-",0,COUNTA(INDIRECT("N36")))+IF(INDIRECT("X36")="-",0,COUNTA(INDIRECT("X36")))+IF(INDIRECT("AK36")="-",0,COUNTA(INDIRECT("AK36")))+IF(INDIRECT("AT36")="-",0,COUNTA(INDIRECT("AT36")))</f>
        <v>0</v>
      </c>
      <c r="DX36" s="85"/>
      <c r="DY36" s="382" cm="1">
        <f t="array" aca="1" ref="DY36" ca="1">INDIRECT("C36")</f>
        <v>0</v>
      </c>
      <c r="DZ36" s="39"/>
      <c r="EA36" s="39"/>
      <c r="EB36" s="39"/>
      <c r="EC36" s="39"/>
      <c r="ED36" s="39"/>
    </row>
    <row r="37" spans="1:134" ht="21.6" customHeight="1" x14ac:dyDescent="0.15">
      <c r="A37" s="108"/>
      <c r="B37" s="37"/>
      <c r="C37" s="63"/>
      <c r="D37" s="33"/>
      <c r="E37" s="34"/>
      <c r="F37" s="35"/>
      <c r="G37" s="19"/>
      <c r="H37" s="4" t="str">
        <f t="shared" si="3"/>
        <v/>
      </c>
      <c r="I37" s="20"/>
      <c r="J37" s="104" t="str">
        <f ca="1">IF(DY37=0,"",IF(申込書!$B$7="","",申込書!$B$7))</f>
        <v/>
      </c>
      <c r="K37" s="105" t="str">
        <f ca="1">IF(DY37=0,"",IF(申込書!$B$5="","",申込書!$B$5))</f>
        <v/>
      </c>
      <c r="L37" s="104" t="str">
        <f ca="1">IF(DY37=0,"",IF(申込書!$D$5="","",ASC(申込書!$D$5)))</f>
        <v/>
      </c>
      <c r="M37" s="24"/>
      <c r="N37" s="21"/>
      <c r="O37" s="14"/>
      <c r="P37" s="15"/>
      <c r="Q37" s="14"/>
      <c r="R37" s="16"/>
      <c r="S37" s="14"/>
      <c r="T37" s="16"/>
      <c r="U37" s="263"/>
      <c r="V37" s="335"/>
      <c r="W37" s="6"/>
      <c r="X37" s="57"/>
      <c r="Y37" s="14"/>
      <c r="Z37" s="15"/>
      <c r="AA37" s="17"/>
      <c r="AB37" s="16"/>
      <c r="AC37" s="18"/>
      <c r="AD37" s="16"/>
      <c r="AE37" s="264"/>
      <c r="AF37" s="335"/>
      <c r="AG37" s="22"/>
      <c r="AH37" s="22"/>
      <c r="AI37" s="4" t="str">
        <f t="shared" si="2"/>
        <v>-</v>
      </c>
      <c r="AJ37" s="5"/>
      <c r="AK37" s="10"/>
      <c r="AL37" s="9"/>
      <c r="AM37" s="9"/>
      <c r="AN37" s="9"/>
      <c r="AO37" s="9"/>
      <c r="AP37" s="9"/>
      <c r="AQ37" s="9"/>
      <c r="AR37" s="333"/>
      <c r="AS37" s="10"/>
      <c r="AT37" s="10"/>
      <c r="AU37" s="9"/>
      <c r="AV37" s="9"/>
      <c r="AW37" s="9"/>
      <c r="AX37" s="9"/>
      <c r="AY37" s="9"/>
      <c r="AZ37" s="9"/>
      <c r="BA37" s="333"/>
      <c r="BB37" s="10"/>
      <c r="BC37" s="5"/>
      <c r="BD37" s="5"/>
      <c r="BE37" s="90"/>
      <c r="BF37" s="328" t="str">
        <f>IF(C37="","",IF(申込書!$D$7="","",申込書!$D$7))</f>
        <v/>
      </c>
      <c r="BG37" s="52"/>
      <c r="BH37" s="49"/>
      <c r="BI37" s="43"/>
      <c r="BJ37" s="43"/>
      <c r="BK37" s="43"/>
      <c r="BL37" s="43"/>
      <c r="BM37" s="43"/>
      <c r="BN37" s="43"/>
      <c r="BO37" s="43"/>
      <c r="BP37" s="43"/>
      <c r="BQ37" s="43"/>
      <c r="BR37" s="43"/>
      <c r="BS37" s="43"/>
      <c r="BT37" s="43"/>
      <c r="BU37" s="43"/>
      <c r="BV37" s="43"/>
      <c r="BW37" s="43"/>
      <c r="BX37" s="43"/>
      <c r="BY37" s="43"/>
      <c r="BZ37" s="43"/>
      <c r="CA37" s="43"/>
      <c r="CB37" s="43"/>
      <c r="CC37" s="43"/>
      <c r="CD37" s="43"/>
      <c r="CE37" s="43"/>
      <c r="CF37" s="43"/>
      <c r="CG37" s="43"/>
      <c r="CH37" s="43"/>
      <c r="CI37" s="43"/>
      <c r="CJ37" s="43"/>
      <c r="CK37" s="43"/>
      <c r="CL37" s="43" t="str">
        <f>IFERROR(VLOOKUP(N37,種目!$A$22:$D$37,2,FALSE),"")</f>
        <v/>
      </c>
      <c r="CM37" s="43" t="str">
        <f>IFERROR(VLOOKUP(N37,種目!$A$22:$D$37,3,FALSE),"")</f>
        <v/>
      </c>
      <c r="CN37" s="43" t="str">
        <f>IFERROR(VLOOKUP(N37,種目!$A$22:$D$37,4,FALSE),"")</f>
        <v/>
      </c>
      <c r="CO37" s="43"/>
      <c r="CP37" s="43" t="str">
        <f>IFERROR(VLOOKUP(X37,種目!$A$22:$D$37,2,FALSE),"")</f>
        <v/>
      </c>
      <c r="CQ37" s="43" t="str">
        <f>IFERROR(VLOOKUP(X37,種目!$A$22:$D$37,3,FALSE),"")</f>
        <v/>
      </c>
      <c r="CR37" s="43" t="str">
        <f>IFERROR(VLOOKUP(X37,種目!$A$22:$D$37,4,FALSE),"")</f>
        <v/>
      </c>
      <c r="CS37" s="43"/>
      <c r="CT37" s="43"/>
      <c r="CU37" s="43"/>
      <c r="CV37" s="43"/>
      <c r="CW37" s="43"/>
      <c r="CX37" s="43"/>
      <c r="CY37" s="43"/>
      <c r="CZ37" s="43"/>
      <c r="DA37" s="43"/>
      <c r="DB37" s="43"/>
      <c r="DC37" s="43"/>
      <c r="DD37" s="43"/>
      <c r="DE37" s="43"/>
      <c r="DF37" s="43"/>
      <c r="DG37" s="43"/>
      <c r="DH37" s="43"/>
      <c r="DI37" s="43"/>
      <c r="DJ37" s="43"/>
      <c r="DK37" s="43"/>
      <c r="DL37" s="43"/>
      <c r="DM37" s="43"/>
      <c r="DN37" s="43"/>
      <c r="DO37" s="85"/>
      <c r="DP37" s="85"/>
      <c r="DQ37" s="85"/>
      <c r="DR37" s="85"/>
      <c r="DS37" s="85"/>
      <c r="DT37" s="85"/>
      <c r="DU37" s="85"/>
      <c r="DV37" s="44" t="str" cm="1">
        <f t="array" aca="1" ref="DV37" ca="1">INDIRECT("J37")</f>
        <v/>
      </c>
      <c r="DW37" s="85" cm="1">
        <f t="array" aca="1" ref="DW37" ca="1">IF(INDIRECT("N37")="-",0,COUNTA(INDIRECT("N37")))+IF(INDIRECT("X37")="-",0,COUNTA(INDIRECT("X37")))+IF(INDIRECT("AK37")="-",0,COUNTA(INDIRECT("AK37")))+IF(INDIRECT("AT37")="-",0,COUNTA(INDIRECT("AT37")))</f>
        <v>0</v>
      </c>
      <c r="DX37" s="85"/>
      <c r="DY37" s="382" cm="1">
        <f t="array" aca="1" ref="DY37" ca="1">INDIRECT("C37")</f>
        <v>0</v>
      </c>
      <c r="DZ37" s="39"/>
      <c r="EA37" s="39"/>
      <c r="EB37" s="39"/>
      <c r="EC37" s="39"/>
      <c r="ED37" s="39"/>
    </row>
    <row r="38" spans="1:134" ht="21.6" customHeight="1" x14ac:dyDescent="0.15">
      <c r="A38" s="108"/>
      <c r="B38" s="37"/>
      <c r="C38" s="63"/>
      <c r="D38" s="33"/>
      <c r="E38" s="34"/>
      <c r="F38" s="35"/>
      <c r="G38" s="19"/>
      <c r="H38" s="4" t="str">
        <f t="shared" si="3"/>
        <v/>
      </c>
      <c r="I38" s="20"/>
      <c r="J38" s="104" t="str">
        <f ca="1">IF(DY38=0,"",IF(申込書!$B$7="","",申込書!$B$7))</f>
        <v/>
      </c>
      <c r="K38" s="105" t="str">
        <f ca="1">IF(DY38=0,"",IF(申込書!$B$5="","",申込書!$B$5))</f>
        <v/>
      </c>
      <c r="L38" s="104" t="str">
        <f ca="1">IF(DY38=0,"",IF(申込書!$D$5="","",ASC(申込書!$D$5)))</f>
        <v/>
      </c>
      <c r="M38" s="24"/>
      <c r="N38" s="21"/>
      <c r="O38" s="14"/>
      <c r="P38" s="15"/>
      <c r="Q38" s="14"/>
      <c r="R38" s="16"/>
      <c r="S38" s="14"/>
      <c r="T38" s="16"/>
      <c r="U38" s="263"/>
      <c r="V38" s="335"/>
      <c r="W38" s="6"/>
      <c r="X38" s="57"/>
      <c r="Y38" s="14"/>
      <c r="Z38" s="15"/>
      <c r="AA38" s="17"/>
      <c r="AB38" s="16"/>
      <c r="AC38" s="18"/>
      <c r="AD38" s="16"/>
      <c r="AE38" s="264"/>
      <c r="AF38" s="335"/>
      <c r="AG38" s="22"/>
      <c r="AH38" s="22"/>
      <c r="AI38" s="4" t="str">
        <f t="shared" si="2"/>
        <v>-</v>
      </c>
      <c r="AJ38" s="5"/>
      <c r="AK38" s="10"/>
      <c r="AL38" s="9"/>
      <c r="AM38" s="9"/>
      <c r="AN38" s="9"/>
      <c r="AO38" s="9"/>
      <c r="AP38" s="9"/>
      <c r="AQ38" s="9"/>
      <c r="AR38" s="333"/>
      <c r="AS38" s="10"/>
      <c r="AT38" s="10"/>
      <c r="AU38" s="9"/>
      <c r="AV38" s="9"/>
      <c r="AW38" s="9"/>
      <c r="AX38" s="9"/>
      <c r="AY38" s="9"/>
      <c r="AZ38" s="9"/>
      <c r="BA38" s="333"/>
      <c r="BB38" s="10"/>
      <c r="BC38" s="5"/>
      <c r="BD38" s="5"/>
      <c r="BE38" s="90"/>
      <c r="BF38" s="328" t="str">
        <f>IF(C38="","",IF(申込書!$D$7="","",申込書!$D$7))</f>
        <v/>
      </c>
      <c r="BG38" s="52"/>
      <c r="BH38" s="49"/>
      <c r="BI38" s="43"/>
      <c r="BJ38" s="43"/>
      <c r="BK38" s="43"/>
      <c r="BL38" s="43"/>
      <c r="BM38" s="43"/>
      <c r="BN38" s="43"/>
      <c r="BO38" s="43"/>
      <c r="BP38" s="43"/>
      <c r="BQ38" s="43"/>
      <c r="BR38" s="43"/>
      <c r="BS38" s="43"/>
      <c r="BT38" s="43"/>
      <c r="BU38" s="43"/>
      <c r="BV38" s="43"/>
      <c r="BW38" s="43"/>
      <c r="BX38" s="43"/>
      <c r="BY38" s="43"/>
      <c r="BZ38" s="43"/>
      <c r="CA38" s="43"/>
      <c r="CB38" s="43"/>
      <c r="CC38" s="43"/>
      <c r="CD38" s="43"/>
      <c r="CE38" s="43"/>
      <c r="CF38" s="43"/>
      <c r="CG38" s="43"/>
      <c r="CH38" s="43"/>
      <c r="CI38" s="43"/>
      <c r="CJ38" s="43"/>
      <c r="CK38" s="43"/>
      <c r="CL38" s="43" t="str">
        <f>IFERROR(VLOOKUP(N38,種目!$A$22:$D$37,2,FALSE),"")</f>
        <v/>
      </c>
      <c r="CM38" s="43" t="str">
        <f>IFERROR(VLOOKUP(N38,種目!$A$22:$D$37,3,FALSE),"")</f>
        <v/>
      </c>
      <c r="CN38" s="43" t="str">
        <f>IFERROR(VLOOKUP(N38,種目!$A$22:$D$37,4,FALSE),"")</f>
        <v/>
      </c>
      <c r="CO38" s="43"/>
      <c r="CP38" s="43" t="str">
        <f>IFERROR(VLOOKUP(X38,種目!$A$22:$D$37,2,FALSE),"")</f>
        <v/>
      </c>
      <c r="CQ38" s="43" t="str">
        <f>IFERROR(VLOOKUP(X38,種目!$A$22:$D$37,3,FALSE),"")</f>
        <v/>
      </c>
      <c r="CR38" s="43" t="str">
        <f>IFERROR(VLOOKUP(X38,種目!$A$22:$D$37,4,FALSE),"")</f>
        <v/>
      </c>
      <c r="CS38" s="43"/>
      <c r="CT38" s="43"/>
      <c r="CU38" s="43"/>
      <c r="CV38" s="43"/>
      <c r="CW38" s="43"/>
      <c r="CX38" s="43"/>
      <c r="CY38" s="43"/>
      <c r="CZ38" s="43"/>
      <c r="DA38" s="43"/>
      <c r="DB38" s="43"/>
      <c r="DC38" s="43"/>
      <c r="DD38" s="43"/>
      <c r="DE38" s="43"/>
      <c r="DF38" s="43"/>
      <c r="DG38" s="43"/>
      <c r="DH38" s="43"/>
      <c r="DI38" s="43"/>
      <c r="DJ38" s="43"/>
      <c r="DK38" s="43"/>
      <c r="DL38" s="43"/>
      <c r="DM38" s="43"/>
      <c r="DN38" s="43"/>
      <c r="DO38" s="85"/>
      <c r="DP38" s="85"/>
      <c r="DQ38" s="85"/>
      <c r="DR38" s="85"/>
      <c r="DS38" s="85"/>
      <c r="DT38" s="85"/>
      <c r="DU38" s="85"/>
      <c r="DV38" s="44" t="str" cm="1">
        <f t="array" aca="1" ref="DV38" ca="1">INDIRECT("J38")</f>
        <v/>
      </c>
      <c r="DW38" s="85" cm="1">
        <f t="array" aca="1" ref="DW38" ca="1">IF(INDIRECT("N38")="-",0,COUNTA(INDIRECT("N38")))+IF(INDIRECT("X38")="-",0,COUNTA(INDIRECT("X38")))+IF(INDIRECT("AK38")="-",0,COUNTA(INDIRECT("AK38")))+IF(INDIRECT("AT38")="-",0,COUNTA(INDIRECT("AT38")))</f>
        <v>0</v>
      </c>
      <c r="DX38" s="85"/>
      <c r="DY38" s="382" cm="1">
        <f t="array" aca="1" ref="DY38" ca="1">INDIRECT("C38")</f>
        <v>0</v>
      </c>
      <c r="DZ38" s="39"/>
      <c r="EA38" s="39"/>
      <c r="EB38" s="39"/>
      <c r="EC38" s="39"/>
      <c r="ED38" s="39"/>
    </row>
    <row r="39" spans="1:134" ht="21.6" customHeight="1" x14ac:dyDescent="0.15">
      <c r="A39" s="108"/>
      <c r="B39" s="37"/>
      <c r="C39" s="62"/>
      <c r="D39" s="30"/>
      <c r="E39" s="31"/>
      <c r="F39" s="32"/>
      <c r="G39" s="25"/>
      <c r="H39" s="4" t="str">
        <f t="shared" si="3"/>
        <v/>
      </c>
      <c r="I39" s="6"/>
      <c r="J39" s="104" t="str">
        <f ca="1">IF(DY39=0,"",IF(申込書!$B$7="","",申込書!$B$7))</f>
        <v/>
      </c>
      <c r="K39" s="105" t="str">
        <f ca="1">IF(DY39=0,"",IF(申込書!$B$5="","",申込書!$B$5))</f>
        <v/>
      </c>
      <c r="L39" s="104" t="str">
        <f ca="1">IF(DY39=0,"",IF(申込書!$D$5="","",ASC(申込書!$D$5)))</f>
        <v/>
      </c>
      <c r="M39" s="23"/>
      <c r="N39" s="21"/>
      <c r="O39" s="14"/>
      <c r="P39" s="15"/>
      <c r="Q39" s="14"/>
      <c r="R39" s="16"/>
      <c r="S39" s="14"/>
      <c r="T39" s="16"/>
      <c r="U39" s="263"/>
      <c r="V39" s="335"/>
      <c r="W39" s="6"/>
      <c r="X39" s="57"/>
      <c r="Y39" s="14"/>
      <c r="Z39" s="15"/>
      <c r="AA39" s="17"/>
      <c r="AB39" s="16"/>
      <c r="AC39" s="18"/>
      <c r="AD39" s="16"/>
      <c r="AE39" s="264"/>
      <c r="AF39" s="335"/>
      <c r="AG39" s="107"/>
      <c r="AH39" s="22"/>
      <c r="AI39" s="4" t="str">
        <f t="shared" si="2"/>
        <v>-</v>
      </c>
      <c r="AJ39" s="5"/>
      <c r="AK39" s="10"/>
      <c r="AL39" s="9"/>
      <c r="AM39" s="9"/>
      <c r="AN39" s="9"/>
      <c r="AO39" s="9"/>
      <c r="AP39" s="9"/>
      <c r="AQ39" s="9"/>
      <c r="AR39" s="333"/>
      <c r="AS39" s="10"/>
      <c r="AT39" s="10"/>
      <c r="AU39" s="9"/>
      <c r="AV39" s="9"/>
      <c r="AW39" s="9"/>
      <c r="AX39" s="9"/>
      <c r="AY39" s="9"/>
      <c r="AZ39" s="9"/>
      <c r="BA39" s="333"/>
      <c r="BB39" s="10"/>
      <c r="BC39" s="5"/>
      <c r="BD39" s="5"/>
      <c r="BE39" s="90"/>
      <c r="BF39" s="328" t="str">
        <f>IF(C39="","",IF(申込書!$D$7="","",申込書!$D$7))</f>
        <v/>
      </c>
      <c r="BG39" s="52"/>
      <c r="BH39" s="49"/>
      <c r="BI39" s="43"/>
      <c r="BJ39" s="43"/>
      <c r="BK39" s="43"/>
      <c r="BL39" s="43"/>
      <c r="BM39" s="43"/>
      <c r="BN39" s="43"/>
      <c r="BO39" s="43"/>
      <c r="BP39" s="43"/>
      <c r="BQ39" s="43"/>
      <c r="BR39" s="43"/>
      <c r="BS39" s="43"/>
      <c r="BT39" s="43"/>
      <c r="BU39" s="43"/>
      <c r="BV39" s="43"/>
      <c r="BW39" s="43"/>
      <c r="BX39" s="43"/>
      <c r="BY39" s="43"/>
      <c r="BZ39" s="43"/>
      <c r="CA39" s="43"/>
      <c r="CB39" s="43"/>
      <c r="CC39" s="43"/>
      <c r="CD39" s="43"/>
      <c r="CE39" s="43"/>
      <c r="CF39" s="43"/>
      <c r="CG39" s="43"/>
      <c r="CH39" s="43"/>
      <c r="CI39" s="43"/>
      <c r="CJ39" s="43"/>
      <c r="CK39" s="43"/>
      <c r="CL39" s="43" t="str">
        <f>IFERROR(VLOOKUP(N39,種目!$A$22:$D$37,2,FALSE),"")</f>
        <v/>
      </c>
      <c r="CM39" s="43" t="str">
        <f>IFERROR(VLOOKUP(N39,種目!$A$22:$D$37,3,FALSE),"")</f>
        <v/>
      </c>
      <c r="CN39" s="43" t="str">
        <f>IFERROR(VLOOKUP(N39,種目!$A$22:$D$37,4,FALSE),"")</f>
        <v/>
      </c>
      <c r="CO39" s="43"/>
      <c r="CP39" s="43" t="str">
        <f>IFERROR(VLOOKUP(X39,種目!$A$22:$D$37,2,FALSE),"")</f>
        <v/>
      </c>
      <c r="CQ39" s="43" t="str">
        <f>IFERROR(VLOOKUP(X39,種目!$A$22:$D$37,3,FALSE),"")</f>
        <v/>
      </c>
      <c r="CR39" s="43" t="str">
        <f>IFERROR(VLOOKUP(X39,種目!$A$22:$D$37,4,FALSE),"")</f>
        <v/>
      </c>
      <c r="CS39" s="43"/>
      <c r="CT39" s="43"/>
      <c r="CU39" s="43"/>
      <c r="CV39" s="43"/>
      <c r="CW39" s="43"/>
      <c r="CX39" s="43"/>
      <c r="CY39" s="43"/>
      <c r="CZ39" s="43"/>
      <c r="DA39" s="43"/>
      <c r="DB39" s="43"/>
      <c r="DC39" s="43"/>
      <c r="DD39" s="43"/>
      <c r="DE39" s="43"/>
      <c r="DF39" s="43"/>
      <c r="DG39" s="43"/>
      <c r="DH39" s="43"/>
      <c r="DI39" s="43"/>
      <c r="DJ39" s="43"/>
      <c r="DK39" s="43"/>
      <c r="DL39" s="43"/>
      <c r="DM39" s="43"/>
      <c r="DN39" s="43"/>
      <c r="DO39" s="85"/>
      <c r="DP39" s="85"/>
      <c r="DQ39" s="85"/>
      <c r="DR39" s="85"/>
      <c r="DS39" s="85"/>
      <c r="DT39" s="85"/>
      <c r="DU39" s="85"/>
      <c r="DV39" s="44" t="str" cm="1">
        <f t="array" aca="1" ref="DV39" ca="1">INDIRECT("J39")</f>
        <v/>
      </c>
      <c r="DW39" s="85" cm="1">
        <f t="array" aca="1" ref="DW39" ca="1">IF(INDIRECT("N39")="-",0,COUNTA(INDIRECT("N39")))+IF(INDIRECT("X39")="-",0,COUNTA(INDIRECT("X39")))+IF(INDIRECT("AK39")="-",0,COUNTA(INDIRECT("AK39")))+IF(INDIRECT("AT39")="-",0,COUNTA(INDIRECT("AT39")))</f>
        <v>0</v>
      </c>
      <c r="DX39" s="85"/>
      <c r="DY39" s="382" cm="1">
        <f t="array" aca="1" ref="DY39" ca="1">INDIRECT("C39")</f>
        <v>0</v>
      </c>
      <c r="DZ39" s="39"/>
      <c r="EA39" s="39"/>
      <c r="EB39" s="39"/>
      <c r="EC39" s="39"/>
      <c r="ED39" s="39"/>
    </row>
    <row r="40" spans="1:134" ht="21.6" customHeight="1" x14ac:dyDescent="0.15">
      <c r="A40" s="108"/>
      <c r="B40" s="37"/>
      <c r="C40" s="63"/>
      <c r="D40" s="33"/>
      <c r="E40" s="34"/>
      <c r="F40" s="35"/>
      <c r="G40" s="19"/>
      <c r="H40" s="4" t="str">
        <f t="shared" si="3"/>
        <v/>
      </c>
      <c r="I40" s="20"/>
      <c r="J40" s="6" t="str">
        <f ca="1">IF(DY40=0,"",IF(申込書!$B$7="","",申込書!$B$7))</f>
        <v/>
      </c>
      <c r="K40" s="105" t="str">
        <f ca="1">IF(DY40=0,"",IF(申込書!$B$5="","",申込書!$B$5))</f>
        <v/>
      </c>
      <c r="L40" s="6" t="str">
        <f ca="1">IF(DY40=0,"",IF(申込書!$D$5="","",ASC(申込書!$D$5)))</f>
        <v/>
      </c>
      <c r="M40" s="24"/>
      <c r="N40" s="21"/>
      <c r="O40" s="14"/>
      <c r="P40" s="15"/>
      <c r="Q40" s="14"/>
      <c r="R40" s="16"/>
      <c r="S40" s="14"/>
      <c r="T40" s="16"/>
      <c r="U40" s="263"/>
      <c r="V40" s="335"/>
      <c r="W40" s="6"/>
      <c r="X40" s="57"/>
      <c r="Y40" s="14"/>
      <c r="Z40" s="15"/>
      <c r="AA40" s="17"/>
      <c r="AB40" s="16"/>
      <c r="AC40" s="18"/>
      <c r="AD40" s="16"/>
      <c r="AE40" s="264"/>
      <c r="AF40" s="335"/>
      <c r="AG40" s="22"/>
      <c r="AH40" s="22"/>
      <c r="AI40" s="4" t="str">
        <f t="shared" si="2"/>
        <v>-</v>
      </c>
      <c r="AJ40" s="5"/>
      <c r="AK40" s="10"/>
      <c r="AL40" s="9"/>
      <c r="AM40" s="9"/>
      <c r="AN40" s="9"/>
      <c r="AO40" s="9"/>
      <c r="AP40" s="9"/>
      <c r="AQ40" s="9"/>
      <c r="AR40" s="333"/>
      <c r="AS40" s="10"/>
      <c r="AT40" s="10"/>
      <c r="AU40" s="9"/>
      <c r="AV40" s="9"/>
      <c r="AW40" s="9"/>
      <c r="AX40" s="9"/>
      <c r="AY40" s="9"/>
      <c r="AZ40" s="9"/>
      <c r="BA40" s="333"/>
      <c r="BB40" s="10"/>
      <c r="BC40" s="5"/>
      <c r="BD40" s="5"/>
      <c r="BE40" s="90"/>
      <c r="BF40" s="328" t="str">
        <f>IF(C40="","",IF(申込書!$D$7="","",申込書!$D$7))</f>
        <v/>
      </c>
      <c r="BG40" s="52"/>
      <c r="BH40" s="49"/>
      <c r="BI40" s="43"/>
      <c r="BJ40" s="43"/>
      <c r="BK40" s="43"/>
      <c r="BL40" s="43"/>
      <c r="BM40" s="43"/>
      <c r="BN40" s="43"/>
      <c r="BO40" s="43"/>
      <c r="BP40" s="43"/>
      <c r="BQ40" s="43"/>
      <c r="BR40" s="43"/>
      <c r="BS40" s="43"/>
      <c r="BT40" s="43"/>
      <c r="BU40" s="43"/>
      <c r="BV40" s="43"/>
      <c r="BW40" s="43"/>
      <c r="BX40" s="43"/>
      <c r="BY40" s="43"/>
      <c r="BZ40" s="43"/>
      <c r="CA40" s="43"/>
      <c r="CB40" s="43"/>
      <c r="CC40" s="43"/>
      <c r="CD40" s="43"/>
      <c r="CE40" s="43"/>
      <c r="CF40" s="43"/>
      <c r="CG40" s="43"/>
      <c r="CH40" s="43"/>
      <c r="CI40" s="43"/>
      <c r="CJ40" s="43"/>
      <c r="CK40" s="43"/>
      <c r="CL40" s="43" t="str">
        <f>IFERROR(VLOOKUP(N40,種目!$A$22:$D$37,2,FALSE),"")</f>
        <v/>
      </c>
      <c r="CM40" s="43" t="str">
        <f>IFERROR(VLOOKUP(N40,種目!$A$22:$D$37,3,FALSE),"")</f>
        <v/>
      </c>
      <c r="CN40" s="43" t="str">
        <f>IFERROR(VLOOKUP(N40,種目!$A$22:$D$37,4,FALSE),"")</f>
        <v/>
      </c>
      <c r="CO40" s="43"/>
      <c r="CP40" s="43" t="str">
        <f>IFERROR(VLOOKUP(X40,種目!$A$22:$D$37,2,FALSE),"")</f>
        <v/>
      </c>
      <c r="CQ40" s="43" t="str">
        <f>IFERROR(VLOOKUP(X40,種目!$A$22:$D$37,3,FALSE),"")</f>
        <v/>
      </c>
      <c r="CR40" s="43" t="str">
        <f>IFERROR(VLOOKUP(X40,種目!$A$22:$D$37,4,FALSE),"")</f>
        <v/>
      </c>
      <c r="CS40" s="43"/>
      <c r="CT40" s="43"/>
      <c r="CU40" s="43"/>
      <c r="CV40" s="43"/>
      <c r="CW40" s="43"/>
      <c r="CX40" s="43"/>
      <c r="CY40" s="43"/>
      <c r="CZ40" s="43"/>
      <c r="DA40" s="43"/>
      <c r="DB40" s="43"/>
      <c r="DC40" s="43"/>
      <c r="DD40" s="43"/>
      <c r="DE40" s="43"/>
      <c r="DF40" s="43"/>
      <c r="DG40" s="43"/>
      <c r="DH40" s="43"/>
      <c r="DI40" s="43"/>
      <c r="DJ40" s="43"/>
      <c r="DK40" s="43"/>
      <c r="DL40" s="43"/>
      <c r="DM40" s="43"/>
      <c r="DN40" s="43"/>
      <c r="DO40" s="85"/>
      <c r="DP40" s="85"/>
      <c r="DQ40" s="85"/>
      <c r="DR40" s="85"/>
      <c r="DS40" s="85"/>
      <c r="DT40" s="85"/>
      <c r="DU40" s="85"/>
      <c r="DV40" s="44" t="str" cm="1">
        <f t="array" aca="1" ref="DV40" ca="1">INDIRECT("J40")</f>
        <v/>
      </c>
      <c r="DW40" s="85" cm="1">
        <f t="array" aca="1" ref="DW40" ca="1">IF(INDIRECT("N40")="-",0,COUNTA(INDIRECT("N40")))+IF(INDIRECT("X40")="-",0,COUNTA(INDIRECT("X40")))+IF(INDIRECT("AK40")="-",0,COUNTA(INDIRECT("AK40")))+IF(INDIRECT("AT40")="-",0,COUNTA(INDIRECT("AT40")))</f>
        <v>0</v>
      </c>
      <c r="DX40" s="85"/>
      <c r="DY40" s="382" cm="1">
        <f t="array" aca="1" ref="DY40" ca="1">INDIRECT("C40")</f>
        <v>0</v>
      </c>
      <c r="DZ40" s="39"/>
      <c r="EA40" s="39"/>
      <c r="EB40" s="39"/>
      <c r="EC40" s="39"/>
      <c r="ED40" s="39"/>
    </row>
    <row r="41" spans="1:134" ht="19.5" customHeight="1" x14ac:dyDescent="0.15">
      <c r="A41" s="214"/>
      <c r="B41" s="92"/>
      <c r="C41" s="92"/>
      <c r="D41" s="92"/>
      <c r="E41" s="93"/>
      <c r="F41" s="93"/>
      <c r="G41" s="94"/>
      <c r="H41" s="95"/>
      <c r="I41" s="86"/>
      <c r="J41" s="86"/>
      <c r="K41" s="86"/>
      <c r="L41" s="86"/>
      <c r="M41" s="86"/>
      <c r="N41" s="87"/>
      <c r="O41" s="96"/>
      <c r="P41" s="96"/>
      <c r="Q41" s="96"/>
      <c r="R41" s="96"/>
      <c r="S41" s="96"/>
      <c r="T41" s="96"/>
      <c r="U41" s="96"/>
      <c r="V41" s="86"/>
      <c r="W41" s="336"/>
      <c r="X41" s="87"/>
      <c r="Y41" s="96"/>
      <c r="Z41" s="96"/>
      <c r="AA41" s="96"/>
      <c r="AB41" s="96"/>
      <c r="AC41" s="96"/>
      <c r="AD41" s="96"/>
      <c r="AE41" s="96"/>
      <c r="AF41" s="86"/>
      <c r="AG41" s="336"/>
      <c r="AH41" s="86"/>
      <c r="AI41" s="95"/>
      <c r="AJ41" s="95"/>
      <c r="AK41" s="87"/>
      <c r="AL41" s="96"/>
      <c r="AM41" s="96"/>
      <c r="AN41" s="96"/>
      <c r="AO41" s="96"/>
      <c r="AP41" s="96"/>
      <c r="AQ41" s="96"/>
      <c r="AR41" s="336"/>
      <c r="AS41" s="87"/>
      <c r="AT41" s="87"/>
      <c r="AU41" s="96"/>
      <c r="AV41" s="96"/>
      <c r="AW41" s="96"/>
      <c r="AX41" s="96"/>
      <c r="AY41" s="96"/>
      <c r="AZ41" s="96"/>
      <c r="BA41" s="336"/>
      <c r="BB41" s="87"/>
      <c r="BC41" s="95"/>
      <c r="BD41" s="95"/>
      <c r="BE41" s="97"/>
      <c r="BF41" s="98"/>
      <c r="BG41" s="95"/>
      <c r="BH41" s="49"/>
      <c r="BI41" s="43"/>
      <c r="BJ41" s="43"/>
      <c r="BK41" s="43"/>
      <c r="BL41" s="43"/>
      <c r="BM41" s="43"/>
      <c r="BN41" s="43"/>
      <c r="BO41" s="43"/>
      <c r="BP41" s="43"/>
      <c r="BQ41" s="43"/>
      <c r="BR41" s="43"/>
      <c r="BS41" s="43"/>
      <c r="BT41" s="43"/>
      <c r="BU41" s="43"/>
      <c r="BV41" s="43"/>
      <c r="BW41" s="43"/>
      <c r="BX41" s="43"/>
      <c r="BY41" s="43"/>
      <c r="BZ41" s="43"/>
      <c r="CA41" s="43"/>
      <c r="CB41" s="43"/>
      <c r="CC41" s="43"/>
      <c r="CD41" s="43"/>
      <c r="CE41" s="43"/>
      <c r="CF41" s="43"/>
      <c r="CG41" s="43"/>
      <c r="CH41" s="43"/>
      <c r="CI41" s="43"/>
      <c r="CJ41" s="43"/>
      <c r="CK41" s="43"/>
      <c r="CL41" s="43"/>
      <c r="CM41" s="43"/>
      <c r="CN41" s="43"/>
      <c r="CO41" s="43"/>
      <c r="CP41" s="43"/>
      <c r="CQ41" s="43"/>
      <c r="CR41" s="43"/>
      <c r="CS41" s="43"/>
      <c r="CT41" s="43"/>
      <c r="CU41" s="43"/>
      <c r="CV41" s="43"/>
      <c r="CW41" s="43"/>
      <c r="CX41" s="43"/>
      <c r="CY41" s="43"/>
      <c r="CZ41" s="43"/>
      <c r="DA41" s="43"/>
      <c r="DB41" s="43"/>
      <c r="DC41" s="43"/>
      <c r="DD41" s="43"/>
      <c r="DE41" s="43"/>
      <c r="DF41" s="43"/>
      <c r="DG41" s="43"/>
      <c r="DH41" s="43"/>
      <c r="DI41" s="43"/>
      <c r="DJ41" s="43"/>
      <c r="DK41" s="43"/>
      <c r="DL41" s="43"/>
      <c r="DM41" s="43"/>
      <c r="DN41" s="43"/>
      <c r="DO41" s="85"/>
      <c r="DP41" s="85"/>
      <c r="DQ41" s="85"/>
      <c r="DR41" s="85"/>
      <c r="DS41" s="85"/>
      <c r="DT41" s="85"/>
      <c r="DU41" s="85"/>
      <c r="DV41" s="44" cm="1">
        <f t="array" aca="1" ref="DV41" ca="1">INDIRECT("J41")</f>
        <v>0</v>
      </c>
      <c r="DW41" s="85" cm="1">
        <f t="array" aca="1" ref="DW41" ca="1">IF(INDIRECT("N41")="-",0,COUNTA(INDIRECT("N41")))+IF(INDIRECT("X41")="-",0,COUNTA(INDIRECT("X41")))+IF(INDIRECT("AK41")="-",0,COUNTA(INDIRECT("AK41")))+IF(INDIRECT("AT41")="-",0,COUNTA(INDIRECT("AT41")))</f>
        <v>0</v>
      </c>
      <c r="DX41" s="85"/>
      <c r="DY41" s="382"/>
      <c r="DZ41" s="39"/>
      <c r="EA41" s="39"/>
      <c r="EB41" s="39"/>
      <c r="EC41" s="39"/>
      <c r="ED41" s="39"/>
    </row>
    <row r="42" spans="1:134" ht="19.5" customHeight="1" x14ac:dyDescent="0.15">
      <c r="A42" s="214"/>
      <c r="B42" s="92"/>
      <c r="C42" s="92"/>
      <c r="D42" s="92"/>
      <c r="E42" s="93"/>
      <c r="F42" s="93"/>
      <c r="G42" s="94"/>
      <c r="H42" s="95"/>
      <c r="I42" s="86"/>
      <c r="J42" s="86"/>
      <c r="K42" s="86"/>
      <c r="L42" s="86"/>
      <c r="M42" s="86"/>
      <c r="N42" s="87"/>
      <c r="O42" s="96"/>
      <c r="P42" s="96"/>
      <c r="Q42" s="96"/>
      <c r="R42" s="96"/>
      <c r="S42" s="96"/>
      <c r="T42" s="96"/>
      <c r="U42" s="96"/>
      <c r="V42" s="86"/>
      <c r="W42" s="336"/>
      <c r="X42" s="87"/>
      <c r="Y42" s="96"/>
      <c r="Z42" s="96"/>
      <c r="AA42" s="96"/>
      <c r="AB42" s="96"/>
      <c r="AC42" s="96"/>
      <c r="AD42" s="96"/>
      <c r="AE42" s="96"/>
      <c r="AF42" s="86"/>
      <c r="AG42" s="336"/>
      <c r="AH42" s="86"/>
      <c r="AI42" s="95"/>
      <c r="AJ42" s="95"/>
      <c r="AK42" s="87"/>
      <c r="AL42" s="96"/>
      <c r="AM42" s="96"/>
      <c r="AN42" s="96"/>
      <c r="AO42" s="96"/>
      <c r="AP42" s="96"/>
      <c r="AQ42" s="96"/>
      <c r="AR42" s="336"/>
      <c r="AS42" s="87"/>
      <c r="AT42" s="87"/>
      <c r="AU42" s="96"/>
      <c r="AV42" s="96"/>
      <c r="AW42" s="96"/>
      <c r="AX42" s="96"/>
      <c r="AY42" s="96"/>
      <c r="AZ42" s="96"/>
      <c r="BA42" s="336"/>
      <c r="BB42" s="87"/>
      <c r="BC42" s="95"/>
      <c r="BD42" s="95"/>
      <c r="BE42" s="97"/>
      <c r="BF42" s="98"/>
      <c r="BG42" s="95"/>
      <c r="BH42" s="49"/>
      <c r="BI42" s="43"/>
      <c r="BJ42" s="43"/>
      <c r="BK42" s="43"/>
      <c r="BL42" s="43"/>
      <c r="BM42" s="43"/>
      <c r="BN42" s="43"/>
      <c r="BO42" s="43"/>
      <c r="BP42" s="43"/>
      <c r="BQ42" s="43"/>
      <c r="BR42" s="43"/>
      <c r="BS42" s="43"/>
      <c r="BT42" s="43"/>
      <c r="BU42" s="43"/>
      <c r="BV42" s="43"/>
      <c r="BW42" s="43"/>
      <c r="BX42" s="43"/>
      <c r="BY42" s="43"/>
      <c r="BZ42" s="43"/>
      <c r="CA42" s="43"/>
      <c r="CB42" s="43"/>
      <c r="CC42" s="43"/>
      <c r="CD42" s="43"/>
      <c r="CE42" s="43"/>
      <c r="CF42" s="43"/>
      <c r="CG42" s="43"/>
      <c r="CH42" s="43"/>
      <c r="CI42" s="43"/>
      <c r="CJ42" s="43"/>
      <c r="CK42" s="43"/>
      <c r="CL42" s="43"/>
      <c r="CM42" s="43"/>
      <c r="CN42" s="43"/>
      <c r="CO42" s="43"/>
      <c r="CP42" s="43"/>
      <c r="CQ42" s="43"/>
      <c r="CR42" s="43"/>
      <c r="CS42" s="43"/>
      <c r="CT42" s="43"/>
      <c r="CU42" s="43"/>
      <c r="CV42" s="43"/>
      <c r="CW42" s="43"/>
      <c r="CX42" s="43"/>
      <c r="CY42" s="43"/>
      <c r="CZ42" s="43"/>
      <c r="DA42" s="43"/>
      <c r="DB42" s="43"/>
      <c r="DC42" s="43"/>
      <c r="DD42" s="43"/>
      <c r="DE42" s="43"/>
      <c r="DF42" s="43"/>
      <c r="DG42" s="43"/>
      <c r="DH42" s="43"/>
      <c r="DI42" s="43"/>
      <c r="DJ42" s="43"/>
      <c r="DK42" s="43"/>
      <c r="DL42" s="43"/>
      <c r="DM42" s="43"/>
      <c r="DN42" s="43"/>
      <c r="DO42" s="85"/>
      <c r="DP42" s="85"/>
      <c r="DQ42" s="85"/>
      <c r="DR42" s="85"/>
      <c r="DS42" s="85"/>
      <c r="DT42" s="85"/>
      <c r="DU42" s="85"/>
      <c r="DV42" s="44" cm="1">
        <f t="array" aca="1" ref="DV42" ca="1">INDIRECT("J42")</f>
        <v>0</v>
      </c>
      <c r="DW42" s="85" cm="1">
        <f t="array" aca="1" ref="DW42" ca="1">IF(INDIRECT("N42")="-",0,COUNTA(INDIRECT("N42")))+IF(INDIRECT("X42")="-",0,COUNTA(INDIRECT("X42")))+IF(INDIRECT("AK42")="-",0,COUNTA(INDIRECT("AK42")))+IF(INDIRECT("AT42")="-",0,COUNTA(INDIRECT("AT42")))</f>
        <v>0</v>
      </c>
      <c r="DX42" s="85"/>
      <c r="DY42" s="382"/>
      <c r="DZ42" s="39"/>
      <c r="EA42" s="39"/>
      <c r="EB42" s="39"/>
      <c r="EC42" s="39"/>
      <c r="ED42" s="39"/>
    </row>
    <row r="43" spans="1:134" ht="19.5" customHeight="1" x14ac:dyDescent="0.15">
      <c r="A43" s="214"/>
      <c r="B43" s="92"/>
      <c r="C43" s="92"/>
      <c r="D43" s="92"/>
      <c r="E43" s="93"/>
      <c r="F43" s="93"/>
      <c r="G43" s="94"/>
      <c r="H43" s="95"/>
      <c r="I43" s="86"/>
      <c r="J43" s="86"/>
      <c r="K43" s="86"/>
      <c r="L43" s="86"/>
      <c r="M43" s="86"/>
      <c r="N43" s="87"/>
      <c r="O43" s="96"/>
      <c r="P43" s="96"/>
      <c r="Q43" s="96"/>
      <c r="R43" s="96"/>
      <c r="S43" s="96"/>
      <c r="T43" s="96"/>
      <c r="U43" s="96"/>
      <c r="V43" s="86"/>
      <c r="W43" s="336"/>
      <c r="X43" s="87"/>
      <c r="Y43" s="96"/>
      <c r="Z43" s="96"/>
      <c r="AA43" s="96"/>
      <c r="AB43" s="96"/>
      <c r="AC43" s="96"/>
      <c r="AD43" s="96"/>
      <c r="AE43" s="96"/>
      <c r="AF43" s="86"/>
      <c r="AG43" s="336"/>
      <c r="AH43" s="86"/>
      <c r="AI43" s="95"/>
      <c r="AJ43" s="95"/>
      <c r="AK43" s="87"/>
      <c r="AL43" s="96"/>
      <c r="AM43" s="96"/>
      <c r="AN43" s="96"/>
      <c r="AO43" s="96"/>
      <c r="AP43" s="96"/>
      <c r="AQ43" s="96"/>
      <c r="AR43" s="336"/>
      <c r="AS43" s="87"/>
      <c r="AT43" s="87"/>
      <c r="AU43" s="96"/>
      <c r="AV43" s="96"/>
      <c r="AW43" s="96"/>
      <c r="AX43" s="96"/>
      <c r="AY43" s="96"/>
      <c r="AZ43" s="96"/>
      <c r="BA43" s="336"/>
      <c r="BB43" s="87"/>
      <c r="BC43" s="95"/>
      <c r="BD43" s="95"/>
      <c r="BE43" s="97"/>
      <c r="BF43" s="98"/>
      <c r="BG43" s="95"/>
      <c r="BH43" s="49"/>
      <c r="BI43" s="43"/>
      <c r="BJ43" s="43"/>
      <c r="BK43" s="43"/>
      <c r="BL43" s="43"/>
      <c r="BM43" s="43"/>
      <c r="BN43" s="43"/>
      <c r="BO43" s="43"/>
      <c r="BP43" s="43"/>
      <c r="BQ43" s="43"/>
      <c r="BR43" s="43"/>
      <c r="BS43" s="43"/>
      <c r="BT43" s="43"/>
      <c r="BU43" s="43"/>
      <c r="BV43" s="43"/>
      <c r="BW43" s="43"/>
      <c r="BX43" s="43"/>
      <c r="BY43" s="43"/>
      <c r="BZ43" s="43"/>
      <c r="CA43" s="43"/>
      <c r="CB43" s="43"/>
      <c r="CC43" s="43"/>
      <c r="CD43" s="43"/>
      <c r="CE43" s="43"/>
      <c r="CF43" s="43"/>
      <c r="CG43" s="43"/>
      <c r="CH43" s="43"/>
      <c r="CI43" s="43"/>
      <c r="CJ43" s="43"/>
      <c r="CK43" s="43"/>
      <c r="CL43" s="43"/>
      <c r="CM43" s="43"/>
      <c r="CN43" s="43"/>
      <c r="CO43" s="43"/>
      <c r="CP43" s="43"/>
      <c r="CQ43" s="43"/>
      <c r="CR43" s="43"/>
      <c r="CS43" s="43"/>
      <c r="CT43" s="43"/>
      <c r="CU43" s="43"/>
      <c r="CV43" s="43"/>
      <c r="CW43" s="43"/>
      <c r="CX43" s="43"/>
      <c r="CY43" s="43"/>
      <c r="CZ43" s="43"/>
      <c r="DA43" s="43"/>
      <c r="DB43" s="43"/>
      <c r="DC43" s="43"/>
      <c r="DD43" s="43"/>
      <c r="DE43" s="43"/>
      <c r="DF43" s="43"/>
      <c r="DG43" s="43"/>
      <c r="DH43" s="43"/>
      <c r="DI43" s="43"/>
      <c r="DJ43" s="43"/>
      <c r="DK43" s="43"/>
      <c r="DL43" s="43"/>
      <c r="DM43" s="43"/>
      <c r="DN43" s="43"/>
      <c r="DO43" s="85"/>
      <c r="DP43" s="85"/>
      <c r="DQ43" s="85"/>
      <c r="DR43" s="85"/>
      <c r="DS43" s="85"/>
      <c r="DT43" s="85"/>
      <c r="DU43" s="85"/>
      <c r="DV43" s="44" cm="1">
        <f t="array" aca="1" ref="DV43" ca="1">INDIRECT("J43")</f>
        <v>0</v>
      </c>
      <c r="DW43" s="85" cm="1">
        <f t="array" aca="1" ref="DW43" ca="1">IF(INDIRECT("N43")="-",0,COUNTA(INDIRECT("N43")))+IF(INDIRECT("X43")="-",0,COUNTA(INDIRECT("X43")))+IF(INDIRECT("AK43")="-",0,COUNTA(INDIRECT("AK43")))+IF(INDIRECT("AT43")="-",0,COUNTA(INDIRECT("AT43")))</f>
        <v>0</v>
      </c>
      <c r="DX43" s="85"/>
      <c r="DY43" s="382"/>
      <c r="DZ43" s="39"/>
      <c r="EA43" s="39"/>
      <c r="EB43" s="39"/>
      <c r="EC43" s="39"/>
      <c r="ED43" s="39"/>
    </row>
    <row r="44" spans="1:134" ht="19.5" customHeight="1" x14ac:dyDescent="0.15">
      <c r="A44" s="214"/>
      <c r="B44" s="92"/>
      <c r="C44" s="92"/>
      <c r="D44" s="92"/>
      <c r="E44" s="93"/>
      <c r="F44" s="93"/>
      <c r="G44" s="94"/>
      <c r="H44" s="95"/>
      <c r="I44" s="86"/>
      <c r="J44" s="86"/>
      <c r="K44" s="86"/>
      <c r="L44" s="86"/>
      <c r="M44" s="86"/>
      <c r="N44" s="87"/>
      <c r="O44" s="96"/>
      <c r="P44" s="96"/>
      <c r="Q44" s="96"/>
      <c r="R44" s="96"/>
      <c r="S44" s="96"/>
      <c r="T44" s="96"/>
      <c r="U44" s="96"/>
      <c r="V44" s="86"/>
      <c r="W44" s="336"/>
      <c r="X44" s="87"/>
      <c r="Y44" s="96"/>
      <c r="Z44" s="96"/>
      <c r="AA44" s="96"/>
      <c r="AB44" s="96"/>
      <c r="AC44" s="96"/>
      <c r="AD44" s="96"/>
      <c r="AE44" s="96"/>
      <c r="AF44" s="86"/>
      <c r="AG44" s="336"/>
      <c r="AH44" s="86"/>
      <c r="AI44" s="95"/>
      <c r="AJ44" s="95"/>
      <c r="AK44" s="87"/>
      <c r="AL44" s="96"/>
      <c r="AM44" s="96"/>
      <c r="AN44" s="96"/>
      <c r="AO44" s="96"/>
      <c r="AP44" s="96"/>
      <c r="AQ44" s="96"/>
      <c r="AR44" s="336"/>
      <c r="AS44" s="87"/>
      <c r="AT44" s="87"/>
      <c r="AU44" s="96"/>
      <c r="AV44" s="96"/>
      <c r="AW44" s="96"/>
      <c r="AX44" s="96"/>
      <c r="AY44" s="96"/>
      <c r="AZ44" s="96"/>
      <c r="BA44" s="336"/>
      <c r="BB44" s="87"/>
      <c r="BC44" s="95"/>
      <c r="BD44" s="95"/>
      <c r="BE44" s="97"/>
      <c r="BF44" s="98"/>
      <c r="BG44" s="95"/>
      <c r="BH44" s="49"/>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c r="CS44" s="43"/>
      <c r="CT44" s="43"/>
      <c r="CU44" s="43"/>
      <c r="CV44" s="43"/>
      <c r="CW44" s="43"/>
      <c r="CX44" s="43"/>
      <c r="CY44" s="43"/>
      <c r="CZ44" s="43"/>
      <c r="DA44" s="43"/>
      <c r="DB44" s="43"/>
      <c r="DC44" s="43"/>
      <c r="DD44" s="43"/>
      <c r="DE44" s="43"/>
      <c r="DF44" s="43"/>
      <c r="DG44" s="43"/>
      <c r="DH44" s="43"/>
      <c r="DI44" s="43"/>
      <c r="DJ44" s="43"/>
      <c r="DK44" s="43"/>
      <c r="DL44" s="43"/>
      <c r="DM44" s="43"/>
      <c r="DN44" s="43"/>
      <c r="DO44" s="85"/>
      <c r="DP44" s="85"/>
      <c r="DQ44" s="85"/>
      <c r="DR44" s="85"/>
      <c r="DS44" s="85"/>
      <c r="DT44" s="85"/>
      <c r="DU44" s="85"/>
      <c r="DV44" s="44" cm="1">
        <f t="array" aca="1" ref="DV44" ca="1">INDIRECT("J44")</f>
        <v>0</v>
      </c>
      <c r="DW44" s="85" cm="1">
        <f t="array" aca="1" ref="DW44" ca="1">IF(INDIRECT("N44")="-",0,COUNTA(INDIRECT("N44")))+IF(INDIRECT("X44")="-",0,COUNTA(INDIRECT("X44")))+IF(INDIRECT("AK44")="-",0,COUNTA(INDIRECT("AK44")))+IF(INDIRECT("AT44")="-",0,COUNTA(INDIRECT("AT44")))</f>
        <v>0</v>
      </c>
      <c r="DX44" s="85"/>
      <c r="DY44" s="382"/>
      <c r="DZ44" s="39"/>
      <c r="EA44" s="39"/>
      <c r="EB44" s="39"/>
      <c r="EC44" s="39"/>
      <c r="ED44" s="39"/>
    </row>
    <row r="45" spans="1:134" ht="19.5" customHeight="1" x14ac:dyDescent="0.15">
      <c r="A45" s="214"/>
      <c r="B45" s="92"/>
      <c r="C45" s="92"/>
      <c r="D45" s="92"/>
      <c r="E45" s="93"/>
      <c r="F45" s="93"/>
      <c r="G45" s="94"/>
      <c r="H45" s="95"/>
      <c r="I45" s="86"/>
      <c r="J45" s="86"/>
      <c r="K45" s="86"/>
      <c r="L45" s="86"/>
      <c r="M45" s="86"/>
      <c r="N45" s="87"/>
      <c r="O45" s="96"/>
      <c r="P45" s="96"/>
      <c r="Q45" s="96"/>
      <c r="R45" s="96"/>
      <c r="S45" s="96"/>
      <c r="T45" s="96"/>
      <c r="U45" s="96"/>
      <c r="V45" s="86"/>
      <c r="W45" s="336"/>
      <c r="X45" s="87"/>
      <c r="Y45" s="96"/>
      <c r="Z45" s="96"/>
      <c r="AA45" s="96"/>
      <c r="AB45" s="96"/>
      <c r="AC45" s="96"/>
      <c r="AD45" s="96"/>
      <c r="AE45" s="96"/>
      <c r="AF45" s="86"/>
      <c r="AG45" s="336"/>
      <c r="AH45" s="86"/>
      <c r="AI45" s="95"/>
      <c r="AJ45" s="95"/>
      <c r="AK45" s="87"/>
      <c r="AL45" s="96"/>
      <c r="AM45" s="96"/>
      <c r="AN45" s="96"/>
      <c r="AO45" s="96"/>
      <c r="AP45" s="96"/>
      <c r="AQ45" s="96"/>
      <c r="AR45" s="336"/>
      <c r="AS45" s="87"/>
      <c r="AT45" s="87"/>
      <c r="AU45" s="96"/>
      <c r="AV45" s="96"/>
      <c r="AW45" s="96"/>
      <c r="AX45" s="96"/>
      <c r="AY45" s="96"/>
      <c r="AZ45" s="96"/>
      <c r="BA45" s="336"/>
      <c r="BB45" s="87"/>
      <c r="BC45" s="95"/>
      <c r="BD45" s="95"/>
      <c r="BE45" s="97"/>
      <c r="BF45" s="98"/>
      <c r="BG45" s="95"/>
      <c r="BH45" s="49"/>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c r="CH45" s="43"/>
      <c r="CI45" s="43"/>
      <c r="CJ45" s="43"/>
      <c r="CK45" s="43"/>
      <c r="CL45" s="43"/>
      <c r="CM45" s="43"/>
      <c r="CN45" s="43"/>
      <c r="CO45" s="43"/>
      <c r="CP45" s="43"/>
      <c r="CQ45" s="43"/>
      <c r="CR45" s="43"/>
      <c r="CS45" s="43"/>
      <c r="CT45" s="43"/>
      <c r="CU45" s="43"/>
      <c r="CV45" s="43"/>
      <c r="CW45" s="43"/>
      <c r="CX45" s="43"/>
      <c r="CY45" s="43"/>
      <c r="CZ45" s="43"/>
      <c r="DA45" s="43"/>
      <c r="DB45" s="43"/>
      <c r="DC45" s="43"/>
      <c r="DD45" s="43"/>
      <c r="DE45" s="43"/>
      <c r="DF45" s="43"/>
      <c r="DG45" s="43"/>
      <c r="DH45" s="43"/>
      <c r="DI45" s="43"/>
      <c r="DJ45" s="43"/>
      <c r="DK45" s="43"/>
      <c r="DL45" s="43"/>
      <c r="DM45" s="43"/>
      <c r="DN45" s="43"/>
      <c r="DO45" s="85"/>
      <c r="DP45" s="85"/>
      <c r="DQ45" s="85"/>
      <c r="DR45" s="85"/>
      <c r="DS45" s="85"/>
      <c r="DT45" s="85"/>
      <c r="DU45" s="85"/>
      <c r="DV45" s="44" cm="1">
        <f t="array" aca="1" ref="DV45" ca="1">INDIRECT("J45")</f>
        <v>0</v>
      </c>
      <c r="DW45" s="85" cm="1">
        <f t="array" aca="1" ref="DW45" ca="1">IF(INDIRECT("N45")="-",0,COUNTA(INDIRECT("N45")))+IF(INDIRECT("X45")="-",0,COUNTA(INDIRECT("X45")))+IF(INDIRECT("AK45")="-",0,COUNTA(INDIRECT("AK45")))+IF(INDIRECT("AT45")="-",0,COUNTA(INDIRECT("AT45")))</f>
        <v>0</v>
      </c>
      <c r="DX45" s="85"/>
      <c r="DY45" s="382"/>
      <c r="DZ45" s="39"/>
      <c r="EA45" s="39"/>
      <c r="EB45" s="39"/>
      <c r="EC45" s="39"/>
      <c r="ED45" s="39"/>
    </row>
    <row r="46" spans="1:134" ht="19.5" customHeight="1" x14ac:dyDescent="0.15">
      <c r="A46" s="214"/>
      <c r="B46" s="92"/>
      <c r="C46" s="92"/>
      <c r="D46" s="92"/>
      <c r="E46" s="93"/>
      <c r="F46" s="93"/>
      <c r="G46" s="94"/>
      <c r="H46" s="95"/>
      <c r="I46" s="86"/>
      <c r="J46" s="86"/>
      <c r="K46" s="86"/>
      <c r="L46" s="86"/>
      <c r="M46" s="86"/>
      <c r="N46" s="87"/>
      <c r="O46" s="96"/>
      <c r="P46" s="96"/>
      <c r="Q46" s="96"/>
      <c r="R46" s="96"/>
      <c r="S46" s="96"/>
      <c r="T46" s="96"/>
      <c r="U46" s="96"/>
      <c r="V46" s="86"/>
      <c r="W46" s="336"/>
      <c r="X46" s="87"/>
      <c r="Y46" s="96"/>
      <c r="Z46" s="96"/>
      <c r="AA46" s="96"/>
      <c r="AB46" s="96"/>
      <c r="AC46" s="96"/>
      <c r="AD46" s="96"/>
      <c r="AE46" s="96"/>
      <c r="AF46" s="86"/>
      <c r="AG46" s="336"/>
      <c r="AH46" s="86"/>
      <c r="AI46" s="95"/>
      <c r="AJ46" s="95"/>
      <c r="AK46" s="87"/>
      <c r="AL46" s="96"/>
      <c r="AM46" s="96"/>
      <c r="AN46" s="96"/>
      <c r="AO46" s="96"/>
      <c r="AP46" s="96"/>
      <c r="AQ46" s="96"/>
      <c r="AR46" s="336"/>
      <c r="AS46" s="87"/>
      <c r="AT46" s="87"/>
      <c r="AU46" s="96"/>
      <c r="AV46" s="96"/>
      <c r="AW46" s="96"/>
      <c r="AX46" s="96"/>
      <c r="AY46" s="96"/>
      <c r="AZ46" s="96"/>
      <c r="BA46" s="336"/>
      <c r="BB46" s="87"/>
      <c r="BC46" s="95"/>
      <c r="BD46" s="95"/>
      <c r="BE46" s="97"/>
      <c r="BF46" s="98"/>
      <c r="BG46" s="95"/>
      <c r="BH46" s="49"/>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c r="CQ46" s="43"/>
      <c r="CR46" s="43"/>
      <c r="CS46" s="43"/>
      <c r="CT46" s="43"/>
      <c r="CU46" s="43"/>
      <c r="CV46" s="43"/>
      <c r="CW46" s="43"/>
      <c r="CX46" s="43"/>
      <c r="CY46" s="43"/>
      <c r="CZ46" s="43"/>
      <c r="DA46" s="43"/>
      <c r="DB46" s="43"/>
      <c r="DC46" s="43"/>
      <c r="DD46" s="43"/>
      <c r="DE46" s="43"/>
      <c r="DF46" s="43"/>
      <c r="DG46" s="43"/>
      <c r="DH46" s="43"/>
      <c r="DI46" s="43"/>
      <c r="DJ46" s="43"/>
      <c r="DK46" s="43"/>
      <c r="DL46" s="43"/>
      <c r="DM46" s="43"/>
      <c r="DN46" s="43"/>
      <c r="DO46" s="85"/>
      <c r="DP46" s="85"/>
      <c r="DQ46" s="85"/>
      <c r="DR46" s="85"/>
      <c r="DS46" s="85"/>
      <c r="DT46" s="85"/>
      <c r="DU46" s="85"/>
      <c r="DV46" s="44" cm="1">
        <f t="array" aca="1" ref="DV46" ca="1">INDIRECT("J46")</f>
        <v>0</v>
      </c>
      <c r="DW46" s="85" cm="1">
        <f t="array" aca="1" ref="DW46" ca="1">IF(INDIRECT("N46")="-",0,COUNTA(INDIRECT("N46")))+IF(INDIRECT("X46")="-",0,COUNTA(INDIRECT("X46")))+IF(INDIRECT("AK46")="-",0,COUNTA(INDIRECT("AK46")))+IF(INDIRECT("AT46")="-",0,COUNTA(INDIRECT("AT46")))</f>
        <v>0</v>
      </c>
      <c r="DX46" s="85"/>
      <c r="DY46" s="382"/>
      <c r="DZ46" s="39"/>
      <c r="EA46" s="39"/>
      <c r="EB46" s="39"/>
      <c r="EC46" s="39"/>
      <c r="ED46" s="39"/>
    </row>
    <row r="47" spans="1:134" ht="19.5" customHeight="1" x14ac:dyDescent="0.15">
      <c r="A47" s="214"/>
      <c r="B47" s="92"/>
      <c r="C47" s="92"/>
      <c r="D47" s="92"/>
      <c r="E47" s="93"/>
      <c r="F47" s="93"/>
      <c r="G47" s="94"/>
      <c r="H47" s="95"/>
      <c r="I47" s="86"/>
      <c r="J47" s="86"/>
      <c r="K47" s="86"/>
      <c r="L47" s="86"/>
      <c r="M47" s="86"/>
      <c r="N47" s="87"/>
      <c r="O47" s="96"/>
      <c r="P47" s="96"/>
      <c r="Q47" s="96"/>
      <c r="R47" s="96"/>
      <c r="S47" s="96"/>
      <c r="T47" s="96"/>
      <c r="U47" s="96"/>
      <c r="V47" s="86"/>
      <c r="W47" s="336"/>
      <c r="X47" s="87"/>
      <c r="Y47" s="96"/>
      <c r="Z47" s="96"/>
      <c r="AA47" s="96"/>
      <c r="AB47" s="96"/>
      <c r="AC47" s="96"/>
      <c r="AD47" s="96"/>
      <c r="AE47" s="96"/>
      <c r="AF47" s="86"/>
      <c r="AG47" s="336"/>
      <c r="AH47" s="86"/>
      <c r="AI47" s="95"/>
      <c r="AJ47" s="95"/>
      <c r="AK47" s="87"/>
      <c r="AL47" s="96"/>
      <c r="AM47" s="96"/>
      <c r="AN47" s="96"/>
      <c r="AO47" s="96"/>
      <c r="AP47" s="96"/>
      <c r="AQ47" s="96"/>
      <c r="AR47" s="336"/>
      <c r="AS47" s="87"/>
      <c r="AT47" s="87"/>
      <c r="AU47" s="96"/>
      <c r="AV47" s="96"/>
      <c r="AW47" s="96"/>
      <c r="AX47" s="96"/>
      <c r="AY47" s="96"/>
      <c r="AZ47" s="96"/>
      <c r="BA47" s="336"/>
      <c r="BB47" s="87"/>
      <c r="BC47" s="95"/>
      <c r="BD47" s="95"/>
      <c r="BE47" s="97"/>
      <c r="BF47" s="98"/>
      <c r="BG47" s="95"/>
      <c r="BH47" s="49"/>
      <c r="BI47" s="43"/>
      <c r="BJ47" s="43"/>
      <c r="BK47" s="43"/>
      <c r="BL47" s="43"/>
      <c r="BM47" s="43"/>
      <c r="BN47" s="43"/>
      <c r="BO47" s="43"/>
      <c r="BP47" s="43"/>
      <c r="BQ47" s="43"/>
      <c r="BR47" s="43"/>
      <c r="BS47" s="43"/>
      <c r="BT47" s="43"/>
      <c r="BU47" s="43"/>
      <c r="BV47" s="43"/>
      <c r="BW47" s="43"/>
      <c r="BX47" s="43"/>
      <c r="BY47" s="43"/>
      <c r="BZ47" s="43"/>
      <c r="CA47" s="43"/>
      <c r="CB47" s="43"/>
      <c r="CC47" s="43"/>
      <c r="CD47" s="43"/>
      <c r="CE47" s="43"/>
      <c r="CF47" s="43"/>
      <c r="CG47" s="43"/>
      <c r="CH47" s="43"/>
      <c r="CI47" s="43"/>
      <c r="CJ47" s="43"/>
      <c r="CK47" s="43"/>
      <c r="CL47" s="43"/>
      <c r="CM47" s="43"/>
      <c r="CN47" s="43"/>
      <c r="CO47" s="43"/>
      <c r="CP47" s="43"/>
      <c r="CQ47" s="43"/>
      <c r="CR47" s="43"/>
      <c r="CS47" s="43"/>
      <c r="CT47" s="43"/>
      <c r="CU47" s="43"/>
      <c r="CV47" s="43"/>
      <c r="CW47" s="43"/>
      <c r="CX47" s="43"/>
      <c r="CY47" s="43"/>
      <c r="CZ47" s="43"/>
      <c r="DA47" s="43"/>
      <c r="DB47" s="43"/>
      <c r="DC47" s="43"/>
      <c r="DD47" s="43"/>
      <c r="DE47" s="43"/>
      <c r="DF47" s="43"/>
      <c r="DG47" s="43"/>
      <c r="DH47" s="43"/>
      <c r="DI47" s="43"/>
      <c r="DJ47" s="43"/>
      <c r="DK47" s="43"/>
      <c r="DL47" s="43"/>
      <c r="DM47" s="43"/>
      <c r="DN47" s="43"/>
      <c r="DO47" s="85"/>
      <c r="DP47" s="85"/>
      <c r="DQ47" s="85"/>
      <c r="DR47" s="85"/>
      <c r="DS47" s="85"/>
      <c r="DT47" s="85"/>
      <c r="DU47" s="85"/>
      <c r="DV47" s="44" cm="1">
        <f t="array" aca="1" ref="DV47" ca="1">INDIRECT("J47")</f>
        <v>0</v>
      </c>
      <c r="DW47" s="85" cm="1">
        <f t="array" aca="1" ref="DW47" ca="1">IF(INDIRECT("N47")="-",0,COUNTA(INDIRECT("N47")))+IF(INDIRECT("X47")="-",0,COUNTA(INDIRECT("X47")))+IF(INDIRECT("AK47")="-",0,COUNTA(INDIRECT("AK47")))+IF(INDIRECT("AT47")="-",0,COUNTA(INDIRECT("AT47")))</f>
        <v>0</v>
      </c>
      <c r="DX47" s="85"/>
      <c r="DY47" s="382"/>
      <c r="DZ47" s="39"/>
      <c r="EA47" s="39"/>
      <c r="EB47" s="39"/>
      <c r="EC47" s="39"/>
      <c r="ED47" s="39"/>
    </row>
    <row r="48" spans="1:134" ht="19.5" customHeight="1" x14ac:dyDescent="0.15">
      <c r="A48" s="214"/>
      <c r="B48" s="92"/>
      <c r="C48" s="92"/>
      <c r="D48" s="92"/>
      <c r="E48" s="93"/>
      <c r="F48" s="93"/>
      <c r="G48" s="94"/>
      <c r="H48" s="95"/>
      <c r="I48" s="86"/>
      <c r="J48" s="86"/>
      <c r="K48" s="86"/>
      <c r="L48" s="86"/>
      <c r="M48" s="86"/>
      <c r="N48" s="87"/>
      <c r="O48" s="96"/>
      <c r="P48" s="96"/>
      <c r="Q48" s="96"/>
      <c r="R48" s="96"/>
      <c r="S48" s="96"/>
      <c r="T48" s="96"/>
      <c r="U48" s="96"/>
      <c r="V48" s="86"/>
      <c r="W48" s="336"/>
      <c r="X48" s="87"/>
      <c r="Y48" s="96"/>
      <c r="Z48" s="96"/>
      <c r="AA48" s="96"/>
      <c r="AB48" s="96"/>
      <c r="AC48" s="96"/>
      <c r="AD48" s="96"/>
      <c r="AE48" s="96"/>
      <c r="AF48" s="86"/>
      <c r="AG48" s="336"/>
      <c r="AH48" s="86"/>
      <c r="AI48" s="95"/>
      <c r="AJ48" s="95"/>
      <c r="AK48" s="87"/>
      <c r="AL48" s="96"/>
      <c r="AM48" s="96"/>
      <c r="AN48" s="96"/>
      <c r="AO48" s="96"/>
      <c r="AP48" s="96"/>
      <c r="AQ48" s="96"/>
      <c r="AR48" s="336"/>
      <c r="AS48" s="87"/>
      <c r="AT48" s="87"/>
      <c r="AU48" s="96"/>
      <c r="AV48" s="96"/>
      <c r="AW48" s="96"/>
      <c r="AX48" s="96"/>
      <c r="AY48" s="96"/>
      <c r="AZ48" s="96"/>
      <c r="BA48" s="336"/>
      <c r="BB48" s="87"/>
      <c r="BC48" s="95"/>
      <c r="BD48" s="95"/>
      <c r="BE48" s="97"/>
      <c r="BF48" s="98"/>
      <c r="BG48" s="85"/>
      <c r="BH48" s="49"/>
      <c r="BI48" s="43"/>
      <c r="BJ48" s="43"/>
      <c r="BK48" s="43"/>
      <c r="BL48" s="43"/>
      <c r="BM48" s="43"/>
      <c r="BN48" s="43"/>
      <c r="BO48" s="43"/>
      <c r="BP48" s="43"/>
      <c r="BQ48" s="43"/>
      <c r="BR48" s="43"/>
      <c r="BS48" s="43"/>
      <c r="BT48" s="43"/>
      <c r="BU48" s="43"/>
      <c r="BV48" s="43"/>
      <c r="BW48" s="43"/>
      <c r="BX48" s="43"/>
      <c r="BY48" s="43"/>
      <c r="BZ48" s="43"/>
      <c r="CA48" s="43"/>
      <c r="CB48" s="43"/>
      <c r="CC48" s="43"/>
      <c r="CD48" s="43"/>
      <c r="CE48" s="43"/>
      <c r="CF48" s="43"/>
      <c r="CG48" s="43"/>
      <c r="CH48" s="43"/>
      <c r="CI48" s="43"/>
      <c r="CJ48" s="43"/>
      <c r="CK48" s="43"/>
      <c r="CL48" s="43"/>
      <c r="CM48" s="43"/>
      <c r="CN48" s="43"/>
      <c r="CO48" s="43"/>
      <c r="CP48" s="43"/>
      <c r="CQ48" s="43"/>
      <c r="CR48" s="43"/>
      <c r="CS48" s="43"/>
      <c r="CT48" s="43"/>
      <c r="CU48" s="43"/>
      <c r="CV48" s="43"/>
      <c r="CW48" s="43"/>
      <c r="CX48" s="43"/>
      <c r="CY48" s="43"/>
      <c r="CZ48" s="43"/>
      <c r="DA48" s="43"/>
      <c r="DB48" s="43"/>
      <c r="DC48" s="43"/>
      <c r="DD48" s="43"/>
      <c r="DE48" s="43"/>
      <c r="DF48" s="43"/>
      <c r="DG48" s="43"/>
      <c r="DH48" s="43"/>
      <c r="DI48" s="43"/>
      <c r="DJ48" s="43"/>
      <c r="DK48" s="43"/>
      <c r="DL48" s="43"/>
      <c r="DM48" s="43"/>
      <c r="DN48" s="43"/>
      <c r="DO48" s="85"/>
      <c r="DP48" s="85"/>
      <c r="DQ48" s="85"/>
      <c r="DR48" s="85"/>
      <c r="DS48" s="85"/>
      <c r="DT48" s="85"/>
      <c r="DU48" s="85"/>
      <c r="DV48" s="44" cm="1">
        <f t="array" aca="1" ref="DV48" ca="1">INDIRECT("J48")</f>
        <v>0</v>
      </c>
      <c r="DW48" s="85" cm="1">
        <f t="array" aca="1" ref="DW48" ca="1">IF(INDIRECT("N48")="-",0,COUNTA(INDIRECT("N48")))+IF(INDIRECT("X48")="-",0,COUNTA(INDIRECT("X48")))+IF(INDIRECT("AK48")="-",0,COUNTA(INDIRECT("AK48")))+IF(INDIRECT("AT48")="-",0,COUNTA(INDIRECT("AT48")))</f>
        <v>0</v>
      </c>
      <c r="DX48" s="85"/>
      <c r="DY48" s="382"/>
      <c r="DZ48" s="39"/>
      <c r="EA48" s="39"/>
      <c r="EB48" s="39"/>
      <c r="EC48" s="39"/>
      <c r="ED48" s="39"/>
    </row>
    <row r="49" spans="1:134" ht="19.5" customHeight="1" x14ac:dyDescent="0.15">
      <c r="A49" s="214"/>
      <c r="B49" s="92"/>
      <c r="C49" s="92"/>
      <c r="D49" s="92"/>
      <c r="E49" s="93"/>
      <c r="F49" s="93"/>
      <c r="G49" s="94"/>
      <c r="H49" s="95"/>
      <c r="I49" s="86"/>
      <c r="J49" s="86"/>
      <c r="K49" s="86"/>
      <c r="L49" s="86"/>
      <c r="M49" s="86"/>
      <c r="N49" s="87"/>
      <c r="O49" s="96"/>
      <c r="P49" s="96"/>
      <c r="Q49" s="96"/>
      <c r="R49" s="96"/>
      <c r="S49" s="96"/>
      <c r="T49" s="96"/>
      <c r="U49" s="96"/>
      <c r="V49" s="86"/>
      <c r="W49" s="336"/>
      <c r="X49" s="87"/>
      <c r="Y49" s="96"/>
      <c r="Z49" s="96"/>
      <c r="AA49" s="96"/>
      <c r="AB49" s="96"/>
      <c r="AC49" s="96"/>
      <c r="AD49" s="96"/>
      <c r="AE49" s="96"/>
      <c r="AF49" s="86"/>
      <c r="AG49" s="336"/>
      <c r="AH49" s="86"/>
      <c r="AI49" s="95"/>
      <c r="AJ49" s="95"/>
      <c r="AK49" s="87"/>
      <c r="AL49" s="96"/>
      <c r="AM49" s="96"/>
      <c r="AN49" s="96"/>
      <c r="AO49" s="96"/>
      <c r="AP49" s="96"/>
      <c r="AQ49" s="96"/>
      <c r="AR49" s="336"/>
      <c r="AS49" s="87"/>
      <c r="AT49" s="87"/>
      <c r="AU49" s="96"/>
      <c r="AV49" s="96"/>
      <c r="AW49" s="96"/>
      <c r="AX49" s="96"/>
      <c r="AY49" s="96"/>
      <c r="AZ49" s="96"/>
      <c r="BA49" s="336"/>
      <c r="BB49" s="87"/>
      <c r="BC49" s="95"/>
      <c r="BD49" s="95"/>
      <c r="BE49" s="97"/>
      <c r="BF49" s="98"/>
      <c r="BG49" s="85"/>
      <c r="BH49" s="49"/>
      <c r="BI49" s="43"/>
      <c r="BJ49" s="43"/>
      <c r="BK49" s="43"/>
      <c r="BL49" s="43"/>
      <c r="BM49" s="43"/>
      <c r="BN49" s="43"/>
      <c r="BO49" s="43"/>
      <c r="BP49" s="43"/>
      <c r="BQ49" s="43"/>
      <c r="BR49" s="43"/>
      <c r="BS49" s="43"/>
      <c r="BT49" s="43"/>
      <c r="BU49" s="43"/>
      <c r="BV49" s="43"/>
      <c r="BW49" s="43"/>
      <c r="BX49" s="43"/>
      <c r="BY49" s="43"/>
      <c r="BZ49" s="43"/>
      <c r="CA49" s="43"/>
      <c r="CB49" s="43"/>
      <c r="CC49" s="43"/>
      <c r="CD49" s="43"/>
      <c r="CE49" s="43"/>
      <c r="CF49" s="43"/>
      <c r="CG49" s="43"/>
      <c r="CH49" s="43"/>
      <c r="CI49" s="43"/>
      <c r="CJ49" s="43"/>
      <c r="CK49" s="43"/>
      <c r="CL49" s="43"/>
      <c r="CM49" s="43"/>
      <c r="CN49" s="43"/>
      <c r="CO49" s="43"/>
      <c r="CP49" s="43"/>
      <c r="CQ49" s="43"/>
      <c r="CR49" s="43"/>
      <c r="CS49" s="43"/>
      <c r="CT49" s="43"/>
      <c r="CU49" s="43"/>
      <c r="CV49" s="43"/>
      <c r="CW49" s="43"/>
      <c r="CX49" s="43"/>
      <c r="CY49" s="43"/>
      <c r="CZ49" s="43"/>
      <c r="DA49" s="43"/>
      <c r="DB49" s="43"/>
      <c r="DC49" s="43"/>
      <c r="DD49" s="43"/>
      <c r="DE49" s="43"/>
      <c r="DF49" s="43"/>
      <c r="DG49" s="43"/>
      <c r="DH49" s="43"/>
      <c r="DI49" s="43"/>
      <c r="DJ49" s="43"/>
      <c r="DK49" s="43"/>
      <c r="DL49" s="43"/>
      <c r="DM49" s="43"/>
      <c r="DN49" s="43"/>
      <c r="DO49" s="85"/>
      <c r="DP49" s="85"/>
      <c r="DQ49" s="85"/>
      <c r="DR49" s="85"/>
      <c r="DS49" s="85"/>
      <c r="DT49" s="85"/>
      <c r="DU49" s="85"/>
      <c r="DV49" s="44" cm="1">
        <f t="array" aca="1" ref="DV49" ca="1">INDIRECT("J49")</f>
        <v>0</v>
      </c>
      <c r="DW49" s="85" cm="1">
        <f t="array" aca="1" ref="DW49" ca="1">IF(INDIRECT("N49")="-",0,COUNTA(INDIRECT("N49")))+IF(INDIRECT("X49")="-",0,COUNTA(INDIRECT("X49")))+IF(INDIRECT("AK49")="-",0,COUNTA(INDIRECT("AK49")))+IF(INDIRECT("AT49")="-",0,COUNTA(INDIRECT("AT49")))</f>
        <v>0</v>
      </c>
      <c r="DX49" s="85"/>
      <c r="DY49" s="382"/>
      <c r="DZ49" s="39"/>
      <c r="EA49" s="39"/>
      <c r="EB49" s="39"/>
      <c r="EC49" s="39"/>
      <c r="ED49" s="39"/>
    </row>
    <row r="50" spans="1:134" ht="19.5" customHeight="1" x14ac:dyDescent="0.15">
      <c r="A50" s="214"/>
      <c r="B50" s="92"/>
      <c r="C50" s="92"/>
      <c r="D50" s="92"/>
      <c r="E50" s="93"/>
      <c r="F50" s="93"/>
      <c r="G50" s="94"/>
      <c r="H50" s="95"/>
      <c r="I50" s="86"/>
      <c r="J50" s="86"/>
      <c r="K50" s="86"/>
      <c r="L50" s="86"/>
      <c r="M50" s="86"/>
      <c r="N50" s="87"/>
      <c r="O50" s="96"/>
      <c r="P50" s="96"/>
      <c r="Q50" s="96"/>
      <c r="R50" s="96"/>
      <c r="S50" s="96"/>
      <c r="T50" s="96"/>
      <c r="U50" s="96"/>
      <c r="V50" s="86"/>
      <c r="W50" s="336"/>
      <c r="X50" s="87"/>
      <c r="Y50" s="96"/>
      <c r="Z50" s="96"/>
      <c r="AA50" s="96"/>
      <c r="AB50" s="96"/>
      <c r="AC50" s="96"/>
      <c r="AD50" s="96"/>
      <c r="AE50" s="96"/>
      <c r="AF50" s="86"/>
      <c r="AG50" s="336"/>
      <c r="AH50" s="86"/>
      <c r="AI50" s="95"/>
      <c r="AJ50" s="95"/>
      <c r="AK50" s="87"/>
      <c r="AL50" s="96"/>
      <c r="AM50" s="96"/>
      <c r="AN50" s="96"/>
      <c r="AO50" s="96"/>
      <c r="AP50" s="96"/>
      <c r="AQ50" s="96"/>
      <c r="AR50" s="336"/>
      <c r="AS50" s="87"/>
      <c r="AT50" s="87"/>
      <c r="AU50" s="96"/>
      <c r="AV50" s="96"/>
      <c r="AW50" s="96"/>
      <c r="AX50" s="96"/>
      <c r="AY50" s="96"/>
      <c r="AZ50" s="96"/>
      <c r="BA50" s="336"/>
      <c r="BB50" s="87"/>
      <c r="BC50" s="95"/>
      <c r="BD50" s="95"/>
      <c r="BE50" s="97"/>
      <c r="BF50" s="98"/>
      <c r="BG50" s="215"/>
      <c r="BH50" s="49"/>
      <c r="BI50" s="43"/>
      <c r="BJ50" s="43"/>
      <c r="BK50" s="43"/>
      <c r="BL50" s="43"/>
      <c r="BM50" s="43"/>
      <c r="BN50" s="43"/>
      <c r="BO50" s="43"/>
      <c r="BP50" s="43"/>
      <c r="BQ50" s="43"/>
      <c r="BR50" s="43"/>
      <c r="BS50" s="43"/>
      <c r="BT50" s="43"/>
      <c r="BU50" s="43"/>
      <c r="BV50" s="43"/>
      <c r="BW50" s="43"/>
      <c r="BX50" s="43"/>
      <c r="BY50" s="43"/>
      <c r="BZ50" s="43"/>
      <c r="CA50" s="43"/>
      <c r="CB50" s="43"/>
      <c r="CC50" s="43"/>
      <c r="CD50" s="43"/>
      <c r="CE50" s="43"/>
      <c r="CF50" s="43"/>
      <c r="CG50" s="43"/>
      <c r="CH50" s="43"/>
      <c r="CI50" s="43"/>
      <c r="CJ50" s="43"/>
      <c r="CK50" s="43"/>
      <c r="CL50" s="43"/>
      <c r="CM50" s="43"/>
      <c r="CN50" s="43"/>
      <c r="CO50" s="43"/>
      <c r="CP50" s="43"/>
      <c r="CQ50" s="43"/>
      <c r="CR50" s="43"/>
      <c r="CS50" s="43"/>
      <c r="CT50" s="43"/>
      <c r="CU50" s="43"/>
      <c r="CV50" s="43"/>
      <c r="CW50" s="43"/>
      <c r="CX50" s="43"/>
      <c r="CY50" s="43"/>
      <c r="CZ50" s="43"/>
      <c r="DA50" s="43"/>
      <c r="DB50" s="43"/>
      <c r="DC50" s="43"/>
      <c r="DD50" s="43"/>
      <c r="DE50" s="43"/>
      <c r="DF50" s="43"/>
      <c r="DG50" s="43"/>
      <c r="DH50" s="43"/>
      <c r="DI50" s="43"/>
      <c r="DJ50" s="43"/>
      <c r="DK50" s="43"/>
      <c r="DL50" s="43"/>
      <c r="DM50" s="43"/>
      <c r="DN50" s="43"/>
      <c r="DO50" s="85"/>
      <c r="DP50" s="85"/>
      <c r="DQ50" s="85"/>
      <c r="DR50" s="85"/>
      <c r="DS50" s="85"/>
      <c r="DT50" s="85"/>
      <c r="DU50" s="85"/>
      <c r="DV50" s="44" cm="1">
        <f t="array" aca="1" ref="DV50" ca="1">INDIRECT("J50")</f>
        <v>0</v>
      </c>
      <c r="DW50" s="85" cm="1">
        <f t="array" aca="1" ref="DW50" ca="1">IF(INDIRECT("N50")="-",0,COUNTA(INDIRECT("N50")))+IF(INDIRECT("X50")="-",0,COUNTA(INDIRECT("X50")))+IF(INDIRECT("AK50")="-",0,COUNTA(INDIRECT("AK50")))+IF(INDIRECT("AT50")="-",0,COUNTA(INDIRECT("AT50")))</f>
        <v>0</v>
      </c>
      <c r="DX50" s="85"/>
      <c r="DY50" s="382"/>
      <c r="DZ50" s="39"/>
      <c r="EA50" s="39"/>
      <c r="EB50" s="39"/>
      <c r="EC50" s="39"/>
      <c r="ED50" s="39"/>
    </row>
    <row r="51" spans="1:134" ht="19.5" customHeight="1" x14ac:dyDescent="0.15">
      <c r="A51" s="214"/>
      <c r="B51" s="92"/>
      <c r="C51" s="92"/>
      <c r="D51" s="92"/>
      <c r="E51" s="93"/>
      <c r="F51" s="93"/>
      <c r="G51" s="94"/>
      <c r="H51" s="95"/>
      <c r="I51" s="86"/>
      <c r="J51" s="86"/>
      <c r="K51" s="86"/>
      <c r="L51" s="86"/>
      <c r="M51" s="86"/>
      <c r="N51" s="87"/>
      <c r="O51" s="96"/>
      <c r="P51" s="96"/>
      <c r="Q51" s="96"/>
      <c r="R51" s="96"/>
      <c r="S51" s="96"/>
      <c r="T51" s="96"/>
      <c r="U51" s="96"/>
      <c r="V51" s="86"/>
      <c r="W51" s="336"/>
      <c r="X51" s="87"/>
      <c r="Y51" s="96"/>
      <c r="Z51" s="96"/>
      <c r="AA51" s="96"/>
      <c r="AB51" s="96"/>
      <c r="AC51" s="96"/>
      <c r="AD51" s="96"/>
      <c r="AE51" s="96"/>
      <c r="AF51" s="86"/>
      <c r="AG51" s="336"/>
      <c r="AH51" s="86"/>
      <c r="AI51" s="95"/>
      <c r="AJ51" s="95"/>
      <c r="AK51" s="87"/>
      <c r="AL51" s="96"/>
      <c r="AM51" s="96"/>
      <c r="AN51" s="96"/>
      <c r="AO51" s="96"/>
      <c r="AP51" s="96"/>
      <c r="AQ51" s="96"/>
      <c r="AR51" s="336"/>
      <c r="AS51" s="87"/>
      <c r="AT51" s="87"/>
      <c r="AU51" s="96"/>
      <c r="AV51" s="96"/>
      <c r="AW51" s="96"/>
      <c r="AX51" s="96"/>
      <c r="AY51" s="96"/>
      <c r="AZ51" s="96"/>
      <c r="BA51" s="336"/>
      <c r="BB51" s="87"/>
      <c r="BC51" s="95"/>
      <c r="BD51" s="95"/>
      <c r="BE51" s="97"/>
      <c r="BF51" s="98"/>
      <c r="BG51" s="215"/>
      <c r="BH51" s="49"/>
      <c r="BI51" s="43"/>
      <c r="BJ51" s="43"/>
      <c r="BK51" s="43"/>
      <c r="BL51" s="43"/>
      <c r="BM51" s="43"/>
      <c r="BN51" s="43"/>
      <c r="BO51" s="43"/>
      <c r="BP51" s="43"/>
      <c r="BQ51" s="43"/>
      <c r="BR51" s="43"/>
      <c r="BS51" s="43"/>
      <c r="BT51" s="43"/>
      <c r="BU51" s="43"/>
      <c r="BV51" s="43"/>
      <c r="BW51" s="43"/>
      <c r="BX51" s="43"/>
      <c r="BY51" s="43"/>
      <c r="BZ51" s="43"/>
      <c r="CA51" s="43"/>
      <c r="CB51" s="43"/>
      <c r="CC51" s="43"/>
      <c r="CD51" s="43"/>
      <c r="CE51" s="43"/>
      <c r="CF51" s="43"/>
      <c r="CG51" s="43"/>
      <c r="CH51" s="43"/>
      <c r="CI51" s="43"/>
      <c r="CJ51" s="43"/>
      <c r="CK51" s="43"/>
      <c r="CL51" s="43"/>
      <c r="CM51" s="43"/>
      <c r="CN51" s="43"/>
      <c r="CO51" s="43"/>
      <c r="CP51" s="43"/>
      <c r="CQ51" s="43"/>
      <c r="CR51" s="43"/>
      <c r="CS51" s="43"/>
      <c r="CT51" s="43"/>
      <c r="CU51" s="43"/>
      <c r="CV51" s="43"/>
      <c r="CW51" s="43"/>
      <c r="CX51" s="43"/>
      <c r="CY51" s="43"/>
      <c r="CZ51" s="43"/>
      <c r="DA51" s="43"/>
      <c r="DB51" s="43"/>
      <c r="DC51" s="43"/>
      <c r="DD51" s="43"/>
      <c r="DE51" s="43"/>
      <c r="DF51" s="43"/>
      <c r="DG51" s="43"/>
      <c r="DH51" s="43"/>
      <c r="DI51" s="43"/>
      <c r="DJ51" s="43"/>
      <c r="DK51" s="43"/>
      <c r="DL51" s="43"/>
      <c r="DM51" s="43"/>
      <c r="DN51" s="43"/>
      <c r="DO51" s="85"/>
      <c r="DP51" s="85"/>
      <c r="DQ51" s="85"/>
      <c r="DR51" s="85"/>
      <c r="DS51" s="85"/>
      <c r="DT51" s="85"/>
      <c r="DU51" s="85"/>
      <c r="DV51" s="44" cm="1">
        <f t="array" aca="1" ref="DV51" ca="1">INDIRECT("J51")</f>
        <v>0</v>
      </c>
      <c r="DW51" s="85" cm="1">
        <f t="array" aca="1" ref="DW51" ca="1">IF(INDIRECT("N51")="-",0,COUNTA(INDIRECT("N51")))+IF(INDIRECT("X51")="-",0,COUNTA(INDIRECT("X51")))+IF(INDIRECT("AK51")="-",0,COUNTA(INDIRECT("AK51")))+IF(INDIRECT("AT51")="-",0,COUNTA(INDIRECT("AT51")))</f>
        <v>0</v>
      </c>
      <c r="DX51" s="85"/>
      <c r="DY51" s="382"/>
      <c r="DZ51" s="39"/>
      <c r="EA51" s="39"/>
      <c r="EB51" s="39"/>
      <c r="EC51" s="39"/>
      <c r="ED51" s="39"/>
    </row>
    <row r="52" spans="1:134" ht="19.5" customHeight="1" x14ac:dyDescent="0.15">
      <c r="A52" s="214"/>
      <c r="B52" s="92"/>
      <c r="C52" s="92"/>
      <c r="D52" s="92"/>
      <c r="E52" s="93"/>
      <c r="F52" s="93"/>
      <c r="G52" s="94"/>
      <c r="H52" s="95"/>
      <c r="I52" s="86"/>
      <c r="J52" s="86"/>
      <c r="K52" s="86"/>
      <c r="L52" s="86"/>
      <c r="M52" s="86"/>
      <c r="N52" s="87"/>
      <c r="O52" s="96"/>
      <c r="P52" s="96"/>
      <c r="Q52" s="96"/>
      <c r="R52" s="96"/>
      <c r="S52" s="96"/>
      <c r="T52" s="96"/>
      <c r="U52" s="96"/>
      <c r="V52" s="86"/>
      <c r="W52" s="336"/>
      <c r="X52" s="87"/>
      <c r="Y52" s="96"/>
      <c r="Z52" s="96"/>
      <c r="AA52" s="96"/>
      <c r="AB52" s="96"/>
      <c r="AC52" s="96"/>
      <c r="AD52" s="96"/>
      <c r="AE52" s="96"/>
      <c r="AF52" s="86"/>
      <c r="AG52" s="336"/>
      <c r="AH52" s="86"/>
      <c r="AI52" s="95"/>
      <c r="AJ52" s="95"/>
      <c r="AK52" s="87"/>
      <c r="AL52" s="96"/>
      <c r="AM52" s="96"/>
      <c r="AN52" s="96"/>
      <c r="AO52" s="96"/>
      <c r="AP52" s="96"/>
      <c r="AQ52" s="96"/>
      <c r="AR52" s="336"/>
      <c r="AS52" s="87"/>
      <c r="AT52" s="87"/>
      <c r="AU52" s="96"/>
      <c r="AV52" s="96"/>
      <c r="AW52" s="96"/>
      <c r="AX52" s="96"/>
      <c r="AY52" s="96"/>
      <c r="AZ52" s="96"/>
      <c r="BA52" s="336"/>
      <c r="BB52" s="87"/>
      <c r="BC52" s="95"/>
      <c r="BD52" s="95"/>
      <c r="BE52" s="97"/>
      <c r="BF52" s="98"/>
      <c r="BG52" s="216"/>
      <c r="BH52" s="49"/>
      <c r="BI52" s="43"/>
      <c r="BJ52" s="43"/>
      <c r="BK52" s="43"/>
      <c r="BL52" s="43"/>
      <c r="BM52" s="43"/>
      <c r="BN52" s="43"/>
      <c r="BO52" s="43"/>
      <c r="BP52" s="43"/>
      <c r="BQ52" s="43"/>
      <c r="BR52" s="43"/>
      <c r="BS52" s="43"/>
      <c r="BT52" s="43"/>
      <c r="BU52" s="43"/>
      <c r="BV52" s="43"/>
      <c r="BW52" s="43"/>
      <c r="BX52" s="43"/>
      <c r="BY52" s="43"/>
      <c r="BZ52" s="43"/>
      <c r="CA52" s="43"/>
      <c r="CB52" s="43"/>
      <c r="CC52" s="43"/>
      <c r="CD52" s="43"/>
      <c r="CE52" s="43"/>
      <c r="CF52" s="43"/>
      <c r="CG52" s="43"/>
      <c r="CH52" s="43"/>
      <c r="CI52" s="43"/>
      <c r="CJ52" s="43"/>
      <c r="CK52" s="43"/>
      <c r="CL52" s="43"/>
      <c r="CM52" s="43"/>
      <c r="CN52" s="43"/>
      <c r="CO52" s="43"/>
      <c r="CP52" s="43"/>
      <c r="CQ52" s="43"/>
      <c r="CR52" s="43"/>
      <c r="CS52" s="43"/>
      <c r="CT52" s="43"/>
      <c r="CU52" s="43"/>
      <c r="CV52" s="43"/>
      <c r="CW52" s="43"/>
      <c r="CX52" s="43"/>
      <c r="CY52" s="43"/>
      <c r="CZ52" s="43"/>
      <c r="DA52" s="43"/>
      <c r="DB52" s="43"/>
      <c r="DC52" s="43"/>
      <c r="DD52" s="43"/>
      <c r="DE52" s="43"/>
      <c r="DF52" s="43"/>
      <c r="DG52" s="43"/>
      <c r="DH52" s="43"/>
      <c r="DI52" s="43"/>
      <c r="DJ52" s="43"/>
      <c r="DK52" s="43"/>
      <c r="DL52" s="43"/>
      <c r="DM52" s="43"/>
      <c r="DN52" s="43"/>
      <c r="DO52" s="85"/>
      <c r="DP52" s="85"/>
      <c r="DQ52" s="85"/>
      <c r="DR52" s="85"/>
      <c r="DS52" s="85"/>
      <c r="DT52" s="85"/>
      <c r="DU52" s="85"/>
      <c r="DV52" s="44" cm="1">
        <f t="array" aca="1" ref="DV52" ca="1">INDIRECT("J52")</f>
        <v>0</v>
      </c>
      <c r="DW52" s="85" cm="1">
        <f t="array" aca="1" ref="DW52" ca="1">IF(INDIRECT("N52")="-",0,COUNTA(INDIRECT("N52")))+IF(INDIRECT("X52")="-",0,COUNTA(INDIRECT("X52")))+IF(INDIRECT("AK52")="-",0,COUNTA(INDIRECT("AK52")))+IF(INDIRECT("AT52")="-",0,COUNTA(INDIRECT("AT52")))</f>
        <v>0</v>
      </c>
      <c r="DX52" s="85"/>
      <c r="DY52" s="382"/>
      <c r="DZ52" s="39"/>
      <c r="EA52" s="39"/>
      <c r="EB52" s="39"/>
      <c r="EC52" s="39"/>
      <c r="ED52" s="39"/>
    </row>
    <row r="53" spans="1:134" ht="19.5" customHeight="1" x14ac:dyDescent="0.15">
      <c r="A53" s="214"/>
      <c r="B53" s="92"/>
      <c r="C53" s="92"/>
      <c r="D53" s="92"/>
      <c r="E53" s="93"/>
      <c r="F53" s="93"/>
      <c r="G53" s="94"/>
      <c r="H53" s="95"/>
      <c r="I53" s="86"/>
      <c r="J53" s="86"/>
      <c r="K53" s="86"/>
      <c r="L53" s="86"/>
      <c r="M53" s="86"/>
      <c r="N53" s="87"/>
      <c r="O53" s="96"/>
      <c r="P53" s="96"/>
      <c r="Q53" s="96"/>
      <c r="R53" s="96"/>
      <c r="S53" s="96"/>
      <c r="T53" s="96"/>
      <c r="U53" s="96"/>
      <c r="V53" s="86"/>
      <c r="W53" s="336"/>
      <c r="X53" s="87"/>
      <c r="Y53" s="96"/>
      <c r="Z53" s="96"/>
      <c r="AA53" s="96"/>
      <c r="AB53" s="96"/>
      <c r="AC53" s="96"/>
      <c r="AD53" s="96"/>
      <c r="AE53" s="96"/>
      <c r="AF53" s="86"/>
      <c r="AG53" s="336"/>
      <c r="AH53" s="86"/>
      <c r="AI53" s="95"/>
      <c r="AJ53" s="95"/>
      <c r="AK53" s="87"/>
      <c r="AL53" s="96"/>
      <c r="AM53" s="96"/>
      <c r="AN53" s="96"/>
      <c r="AO53" s="96"/>
      <c r="AP53" s="96"/>
      <c r="AQ53" s="96"/>
      <c r="AR53" s="336"/>
      <c r="AS53" s="87"/>
      <c r="AT53" s="87"/>
      <c r="AU53" s="96"/>
      <c r="AV53" s="96"/>
      <c r="AW53" s="96"/>
      <c r="AX53" s="96"/>
      <c r="AY53" s="96"/>
      <c r="AZ53" s="96"/>
      <c r="BA53" s="336"/>
      <c r="BB53" s="87"/>
      <c r="BC53" s="95"/>
      <c r="BD53" s="95"/>
      <c r="BE53" s="97"/>
      <c r="BF53" s="98"/>
      <c r="BG53" s="216"/>
      <c r="BH53" s="49"/>
      <c r="BI53" s="43"/>
      <c r="BJ53" s="43"/>
      <c r="BK53" s="43"/>
      <c r="BL53" s="43"/>
      <c r="BM53" s="43"/>
      <c r="BN53" s="43"/>
      <c r="BO53" s="43"/>
      <c r="BP53" s="43"/>
      <c r="BQ53" s="43"/>
      <c r="BR53" s="43"/>
      <c r="BS53" s="43"/>
      <c r="BT53" s="43"/>
      <c r="BU53" s="43"/>
      <c r="BV53" s="43"/>
      <c r="BW53" s="43"/>
      <c r="BX53" s="43"/>
      <c r="BY53" s="43"/>
      <c r="BZ53" s="43"/>
      <c r="CA53" s="43"/>
      <c r="CB53" s="43"/>
      <c r="CC53" s="43"/>
      <c r="CD53" s="43"/>
      <c r="CE53" s="43"/>
      <c r="CF53" s="43"/>
      <c r="CG53" s="43"/>
      <c r="CH53" s="43"/>
      <c r="CI53" s="43"/>
      <c r="CJ53" s="43"/>
      <c r="CK53" s="43"/>
      <c r="CL53" s="43"/>
      <c r="CM53" s="43"/>
      <c r="CN53" s="43"/>
      <c r="CO53" s="43"/>
      <c r="CP53" s="43"/>
      <c r="CQ53" s="43"/>
      <c r="CR53" s="43"/>
      <c r="CS53" s="43"/>
      <c r="CT53" s="43"/>
      <c r="CU53" s="43"/>
      <c r="CV53" s="43"/>
      <c r="CW53" s="43"/>
      <c r="CX53" s="43"/>
      <c r="CY53" s="43"/>
      <c r="CZ53" s="43"/>
      <c r="DA53" s="43"/>
      <c r="DB53" s="43"/>
      <c r="DC53" s="43"/>
      <c r="DD53" s="43"/>
      <c r="DE53" s="43"/>
      <c r="DF53" s="43"/>
      <c r="DG53" s="43"/>
      <c r="DH53" s="43"/>
      <c r="DI53" s="43"/>
      <c r="DJ53" s="43"/>
      <c r="DK53" s="43"/>
      <c r="DL53" s="43"/>
      <c r="DM53" s="43"/>
      <c r="DN53" s="43"/>
      <c r="DO53" s="85"/>
      <c r="DP53" s="85"/>
      <c r="DQ53" s="85"/>
      <c r="DR53" s="85"/>
      <c r="DS53" s="85"/>
      <c r="DT53" s="85"/>
      <c r="DU53" s="85"/>
      <c r="DV53" s="44" cm="1">
        <f t="array" aca="1" ref="DV53" ca="1">INDIRECT("J53")</f>
        <v>0</v>
      </c>
      <c r="DW53" s="85" cm="1">
        <f t="array" aca="1" ref="DW53" ca="1">IF(INDIRECT("N53")="-",0,COUNTA(INDIRECT("N53")))+IF(INDIRECT("X53")="-",0,COUNTA(INDIRECT("X53")))+IF(INDIRECT("AK53")="-",0,COUNTA(INDIRECT("AK53")))+IF(INDIRECT("AT53")="-",0,COUNTA(INDIRECT("AT53")))</f>
        <v>0</v>
      </c>
      <c r="DX53" s="85"/>
      <c r="DY53" s="382"/>
      <c r="DZ53" s="39"/>
      <c r="EA53" s="39"/>
      <c r="EB53" s="39"/>
      <c r="EC53" s="39"/>
      <c r="ED53" s="39"/>
    </row>
    <row r="54" spans="1:134" ht="19.5" customHeight="1" x14ac:dyDescent="0.15">
      <c r="A54" s="214"/>
      <c r="B54" s="92"/>
      <c r="C54" s="92"/>
      <c r="D54" s="92"/>
      <c r="E54" s="93"/>
      <c r="F54" s="93"/>
      <c r="G54" s="94"/>
      <c r="H54" s="95"/>
      <c r="I54" s="86"/>
      <c r="J54" s="86"/>
      <c r="K54" s="86"/>
      <c r="L54" s="86"/>
      <c r="M54" s="86"/>
      <c r="N54" s="87"/>
      <c r="O54" s="96"/>
      <c r="P54" s="96"/>
      <c r="Q54" s="96"/>
      <c r="R54" s="96"/>
      <c r="S54" s="96"/>
      <c r="T54" s="96"/>
      <c r="U54" s="96"/>
      <c r="V54" s="86"/>
      <c r="W54" s="336"/>
      <c r="X54" s="87"/>
      <c r="Y54" s="96"/>
      <c r="Z54" s="96"/>
      <c r="AA54" s="96"/>
      <c r="AB54" s="96"/>
      <c r="AC54" s="96"/>
      <c r="AD54" s="96"/>
      <c r="AE54" s="96"/>
      <c r="AF54" s="86"/>
      <c r="AG54" s="336"/>
      <c r="AH54" s="86"/>
      <c r="AI54" s="95"/>
      <c r="AJ54" s="95"/>
      <c r="AK54" s="87"/>
      <c r="AL54" s="96"/>
      <c r="AM54" s="96"/>
      <c r="AN54" s="96"/>
      <c r="AO54" s="96"/>
      <c r="AP54" s="96"/>
      <c r="AQ54" s="96"/>
      <c r="AR54" s="336"/>
      <c r="AS54" s="87"/>
      <c r="AT54" s="87"/>
      <c r="AU54" s="96"/>
      <c r="AV54" s="96"/>
      <c r="AW54" s="96"/>
      <c r="AX54" s="96"/>
      <c r="AY54" s="96"/>
      <c r="AZ54" s="96"/>
      <c r="BA54" s="336"/>
      <c r="BB54" s="87"/>
      <c r="BC54" s="95"/>
      <c r="BD54" s="95"/>
      <c r="BE54" s="97"/>
      <c r="BF54" s="98"/>
      <c r="BG54" s="216"/>
      <c r="BH54" s="49"/>
      <c r="BI54" s="43"/>
      <c r="BJ54" s="43"/>
      <c r="BK54" s="43"/>
      <c r="BL54" s="43"/>
      <c r="BM54" s="43"/>
      <c r="BN54" s="43"/>
      <c r="BO54" s="43"/>
      <c r="BP54" s="43"/>
      <c r="BQ54" s="43"/>
      <c r="BR54" s="43"/>
      <c r="BS54" s="43"/>
      <c r="BT54" s="43"/>
      <c r="BU54" s="43"/>
      <c r="BV54" s="43"/>
      <c r="BW54" s="43"/>
      <c r="BX54" s="43"/>
      <c r="BY54" s="43"/>
      <c r="BZ54" s="43"/>
      <c r="CA54" s="43"/>
      <c r="CB54" s="43"/>
      <c r="CC54" s="43"/>
      <c r="CD54" s="43"/>
      <c r="CE54" s="43"/>
      <c r="CF54" s="43"/>
      <c r="CG54" s="43"/>
      <c r="CH54" s="43"/>
      <c r="CI54" s="43"/>
      <c r="CJ54" s="43"/>
      <c r="CK54" s="43"/>
      <c r="CL54" s="43"/>
      <c r="CM54" s="43"/>
      <c r="CN54" s="43"/>
      <c r="CO54" s="43"/>
      <c r="CP54" s="43"/>
      <c r="CQ54" s="43"/>
      <c r="CR54" s="43"/>
      <c r="CS54" s="43"/>
      <c r="CT54" s="43"/>
      <c r="CU54" s="43"/>
      <c r="CV54" s="43"/>
      <c r="CW54" s="43"/>
      <c r="CX54" s="43"/>
      <c r="CY54" s="43"/>
      <c r="CZ54" s="43"/>
      <c r="DA54" s="43"/>
      <c r="DB54" s="43"/>
      <c r="DC54" s="43"/>
      <c r="DD54" s="43"/>
      <c r="DE54" s="43"/>
      <c r="DF54" s="43"/>
      <c r="DG54" s="43"/>
      <c r="DH54" s="43"/>
      <c r="DI54" s="43"/>
      <c r="DJ54" s="43"/>
      <c r="DK54" s="43"/>
      <c r="DL54" s="43"/>
      <c r="DM54" s="43"/>
      <c r="DN54" s="43"/>
      <c r="DO54" s="85"/>
      <c r="DP54" s="85"/>
      <c r="DQ54" s="85"/>
      <c r="DR54" s="85"/>
      <c r="DS54" s="85"/>
      <c r="DT54" s="85"/>
      <c r="DU54" s="85"/>
      <c r="DV54" s="44" cm="1">
        <f t="array" aca="1" ref="DV54" ca="1">INDIRECT("J54")</f>
        <v>0</v>
      </c>
      <c r="DW54" s="85" cm="1">
        <f t="array" aca="1" ref="DW54" ca="1">IF(INDIRECT("N54")="-",0,COUNTA(INDIRECT("N54")))+IF(INDIRECT("X54")="-",0,COUNTA(INDIRECT("X54")))+IF(INDIRECT("AK54")="-",0,COUNTA(INDIRECT("AK54")))+IF(INDIRECT("AT54")="-",0,COUNTA(INDIRECT("AT54")))</f>
        <v>0</v>
      </c>
      <c r="DX54" s="85"/>
      <c r="DY54" s="382"/>
      <c r="DZ54" s="39"/>
      <c r="EA54" s="39"/>
      <c r="EB54" s="39"/>
      <c r="EC54" s="39"/>
      <c r="ED54" s="39"/>
    </row>
    <row r="55" spans="1:134" ht="19.5" customHeight="1" x14ac:dyDescent="0.15">
      <c r="A55" s="86"/>
      <c r="B55" s="92"/>
      <c r="C55" s="92"/>
      <c r="D55" s="92"/>
      <c r="E55" s="93"/>
      <c r="F55" s="93"/>
      <c r="G55" s="94"/>
      <c r="H55" s="95"/>
      <c r="I55" s="86"/>
      <c r="J55" s="86"/>
      <c r="K55" s="86"/>
      <c r="L55" s="86"/>
      <c r="M55" s="86"/>
      <c r="N55" s="87"/>
      <c r="O55" s="96"/>
      <c r="P55" s="96"/>
      <c r="Q55" s="96"/>
      <c r="R55" s="96"/>
      <c r="S55" s="96"/>
      <c r="T55" s="96"/>
      <c r="U55" s="96"/>
      <c r="V55" s="86"/>
      <c r="W55" s="336"/>
      <c r="X55" s="87"/>
      <c r="Y55" s="96"/>
      <c r="Z55" s="96"/>
      <c r="AA55" s="96"/>
      <c r="AB55" s="96"/>
      <c r="AC55" s="96"/>
      <c r="AD55" s="96"/>
      <c r="AE55" s="96"/>
      <c r="AF55" s="86"/>
      <c r="AG55" s="336"/>
      <c r="AH55" s="86"/>
      <c r="AI55" s="95"/>
      <c r="AJ55" s="95"/>
      <c r="AK55" s="87"/>
      <c r="AL55" s="96"/>
      <c r="AM55" s="96"/>
      <c r="AN55" s="96"/>
      <c r="AO55" s="96"/>
      <c r="AP55" s="96"/>
      <c r="AQ55" s="96"/>
      <c r="AR55" s="336"/>
      <c r="AS55" s="87"/>
      <c r="AT55" s="87"/>
      <c r="AU55" s="96"/>
      <c r="AV55" s="96"/>
      <c r="AW55" s="96"/>
      <c r="AX55" s="96"/>
      <c r="AY55" s="96"/>
      <c r="AZ55" s="96"/>
      <c r="BA55" s="336"/>
      <c r="BB55" s="87"/>
      <c r="BC55" s="95"/>
      <c r="BD55" s="95"/>
      <c r="BE55" s="97"/>
      <c r="BF55" s="98"/>
      <c r="BG55" s="216"/>
      <c r="BH55" s="49"/>
      <c r="BI55" s="43"/>
      <c r="BJ55" s="43"/>
      <c r="BK55" s="43"/>
      <c r="BL55" s="43"/>
      <c r="BM55" s="43"/>
      <c r="BN55" s="43"/>
      <c r="BO55" s="43"/>
      <c r="BP55" s="43"/>
      <c r="BQ55" s="43"/>
      <c r="BR55" s="43"/>
      <c r="BS55" s="43"/>
      <c r="BT55" s="43"/>
      <c r="BU55" s="43"/>
      <c r="BV55" s="43"/>
      <c r="BW55" s="43"/>
      <c r="BX55" s="43"/>
      <c r="BY55" s="43"/>
      <c r="BZ55" s="43"/>
      <c r="CA55" s="43"/>
      <c r="CB55" s="43"/>
      <c r="CC55" s="43"/>
      <c r="CD55" s="43"/>
      <c r="CE55" s="43"/>
      <c r="CF55" s="43"/>
      <c r="CG55" s="43"/>
      <c r="CH55" s="43"/>
      <c r="CI55" s="43"/>
      <c r="CJ55" s="43"/>
      <c r="CK55" s="43"/>
      <c r="CL55" s="43"/>
      <c r="CM55" s="43"/>
      <c r="CN55" s="43"/>
      <c r="CO55" s="43"/>
      <c r="CP55" s="43"/>
      <c r="CQ55" s="43"/>
      <c r="CR55" s="43"/>
      <c r="CS55" s="43"/>
      <c r="CT55" s="43"/>
      <c r="CU55" s="43"/>
      <c r="CV55" s="43"/>
      <c r="CW55" s="43"/>
      <c r="CX55" s="43"/>
      <c r="CY55" s="43"/>
      <c r="CZ55" s="43"/>
      <c r="DA55" s="43"/>
      <c r="DB55" s="43"/>
      <c r="DC55" s="43"/>
      <c r="DD55" s="43"/>
      <c r="DE55" s="43"/>
      <c r="DF55" s="43"/>
      <c r="DG55" s="43"/>
      <c r="DH55" s="43"/>
      <c r="DI55" s="43"/>
      <c r="DJ55" s="43"/>
      <c r="DK55" s="43"/>
      <c r="DL55" s="43"/>
      <c r="DM55" s="43"/>
      <c r="DN55" s="43"/>
      <c r="DO55" s="85"/>
      <c r="DP55" s="85"/>
      <c r="DQ55" s="85"/>
      <c r="DR55" s="85"/>
      <c r="DS55" s="85"/>
      <c r="DT55" s="85"/>
      <c r="DU55" s="85"/>
      <c r="DV55" s="44" cm="1">
        <f t="array" aca="1" ref="DV55" ca="1">INDIRECT("J55")</f>
        <v>0</v>
      </c>
      <c r="DW55" s="85" cm="1">
        <f t="array" aca="1" ref="DW55" ca="1">IF(INDIRECT("N55")="-",0,COUNTA(INDIRECT("N55")))+IF(INDIRECT("X55")="-",0,COUNTA(INDIRECT("X55")))+IF(INDIRECT("AK55")="-",0,COUNTA(INDIRECT("AK55")))+IF(INDIRECT("AT55")="-",0,COUNTA(INDIRECT("AT55")))</f>
        <v>0</v>
      </c>
      <c r="DX55" s="85"/>
      <c r="DY55" s="382"/>
      <c r="DZ55" s="39"/>
      <c r="EA55" s="39"/>
      <c r="EB55" s="39"/>
      <c r="EC55" s="39"/>
      <c r="ED55" s="39"/>
    </row>
    <row r="56" spans="1:134" ht="19.5" customHeight="1" x14ac:dyDescent="0.15">
      <c r="A56" s="86"/>
      <c r="B56" s="92"/>
      <c r="C56" s="92"/>
      <c r="D56" s="92"/>
      <c r="E56" s="93"/>
      <c r="F56" s="93"/>
      <c r="G56" s="94"/>
      <c r="H56" s="95"/>
      <c r="I56" s="86"/>
      <c r="J56" s="86"/>
      <c r="K56" s="86"/>
      <c r="L56" s="86"/>
      <c r="M56" s="86"/>
      <c r="N56" s="87"/>
      <c r="O56" s="96"/>
      <c r="P56" s="96"/>
      <c r="Q56" s="96"/>
      <c r="R56" s="96"/>
      <c r="S56" s="96"/>
      <c r="T56" s="96"/>
      <c r="U56" s="96"/>
      <c r="V56" s="86"/>
      <c r="W56" s="336"/>
      <c r="X56" s="87"/>
      <c r="Y56" s="96"/>
      <c r="Z56" s="96"/>
      <c r="AA56" s="96"/>
      <c r="AB56" s="96"/>
      <c r="AC56" s="96"/>
      <c r="AD56" s="96"/>
      <c r="AE56" s="96"/>
      <c r="AF56" s="86"/>
      <c r="AG56" s="336"/>
      <c r="AH56" s="86"/>
      <c r="AI56" s="95"/>
      <c r="AJ56" s="95"/>
      <c r="AK56" s="10"/>
      <c r="AL56" s="9"/>
      <c r="AM56" s="9"/>
      <c r="AN56" s="9"/>
      <c r="AO56" s="9"/>
      <c r="AP56" s="9"/>
      <c r="AQ56" s="9"/>
      <c r="AR56" s="333"/>
      <c r="AS56" s="10"/>
      <c r="AT56" s="10"/>
      <c r="AU56" s="9"/>
      <c r="AV56" s="9"/>
      <c r="AW56" s="9"/>
      <c r="AX56" s="9"/>
      <c r="AY56" s="9"/>
      <c r="AZ56" s="9"/>
      <c r="BA56" s="333"/>
      <c r="BB56" s="10"/>
      <c r="BC56" s="5"/>
      <c r="BD56" s="5"/>
      <c r="BE56" s="97"/>
      <c r="BF56" s="98"/>
      <c r="BG56" s="99"/>
      <c r="BH56" s="49"/>
      <c r="BI56" s="43"/>
      <c r="BJ56" s="43"/>
      <c r="BK56" s="43"/>
      <c r="BL56" s="43"/>
      <c r="BM56" s="43"/>
      <c r="BN56" s="43"/>
      <c r="BO56" s="43"/>
      <c r="BP56" s="43"/>
      <c r="BQ56" s="43"/>
      <c r="BR56" s="43"/>
      <c r="BS56" s="43"/>
      <c r="BT56" s="43"/>
      <c r="BU56" s="43"/>
      <c r="BV56" s="43"/>
      <c r="BW56" s="43"/>
      <c r="BX56" s="43"/>
      <c r="BY56" s="43"/>
      <c r="BZ56" s="43"/>
      <c r="CA56" s="43"/>
      <c r="CB56" s="43"/>
      <c r="CC56" s="43"/>
      <c r="CD56" s="43"/>
      <c r="CE56" s="43"/>
      <c r="CF56" s="43"/>
      <c r="CG56" s="43"/>
      <c r="CH56" s="43"/>
      <c r="CI56" s="43"/>
      <c r="CJ56" s="43"/>
      <c r="CK56" s="43"/>
      <c r="CL56" s="43"/>
      <c r="CM56" s="43"/>
      <c r="CN56" s="43"/>
      <c r="CO56" s="43"/>
      <c r="CP56" s="43"/>
      <c r="CQ56" s="43"/>
      <c r="CR56" s="43"/>
      <c r="CS56" s="43"/>
      <c r="CT56" s="43"/>
      <c r="CU56" s="43"/>
      <c r="CV56" s="43"/>
      <c r="CW56" s="43"/>
      <c r="CX56" s="43"/>
      <c r="CY56" s="43"/>
      <c r="CZ56" s="43"/>
      <c r="DA56" s="43"/>
      <c r="DB56" s="43"/>
      <c r="DC56" s="43"/>
      <c r="DD56" s="43"/>
      <c r="DE56" s="43"/>
      <c r="DF56" s="43"/>
      <c r="DG56" s="43"/>
      <c r="DH56" s="43"/>
      <c r="DI56" s="43"/>
      <c r="DJ56" s="43"/>
      <c r="DK56" s="43"/>
      <c r="DL56" s="43"/>
      <c r="DM56" s="43"/>
      <c r="DN56" s="43"/>
      <c r="DO56" s="85"/>
      <c r="DP56" s="85"/>
      <c r="DQ56" s="85"/>
      <c r="DR56" s="85"/>
      <c r="DS56" s="85"/>
      <c r="DT56" s="85"/>
      <c r="DU56" s="85"/>
      <c r="DV56" s="44"/>
      <c r="DW56" s="85"/>
      <c r="DX56" s="85"/>
      <c r="DY56" s="44"/>
      <c r="DZ56" s="39"/>
      <c r="EA56" s="39"/>
      <c r="EB56" s="39"/>
      <c r="EC56" s="39"/>
      <c r="ED56" s="39"/>
    </row>
    <row r="57" spans="1:134" ht="19.5" customHeight="1" x14ac:dyDescent="0.15">
      <c r="A57" s="86"/>
      <c r="B57" s="92"/>
      <c r="C57" s="92"/>
      <c r="D57" s="92"/>
      <c r="E57" s="93"/>
      <c r="F57" s="93"/>
      <c r="G57" s="94"/>
      <c r="H57" s="95"/>
      <c r="I57" s="86"/>
      <c r="J57" s="86"/>
      <c r="K57" s="86"/>
      <c r="L57" s="86"/>
      <c r="M57" s="86"/>
      <c r="N57" s="87"/>
      <c r="O57" s="96"/>
      <c r="P57" s="96"/>
      <c r="Q57" s="96"/>
      <c r="R57" s="96"/>
      <c r="S57" s="96"/>
      <c r="T57" s="96"/>
      <c r="U57" s="96"/>
      <c r="V57" s="86"/>
      <c r="W57" s="336"/>
      <c r="X57" s="87"/>
      <c r="Y57" s="96"/>
      <c r="Z57" s="96"/>
      <c r="AA57" s="96"/>
      <c r="AB57" s="96"/>
      <c r="AC57" s="96"/>
      <c r="AD57" s="96"/>
      <c r="AE57" s="96"/>
      <c r="AF57" s="86"/>
      <c r="AG57" s="336"/>
      <c r="AH57" s="86"/>
      <c r="AI57" s="95"/>
      <c r="AJ57" s="95"/>
      <c r="AK57" s="10"/>
      <c r="AL57" s="9"/>
      <c r="AM57" s="9"/>
      <c r="AN57" s="9"/>
      <c r="AO57" s="9"/>
      <c r="AP57" s="9"/>
      <c r="AQ57" s="9"/>
      <c r="AR57" s="333"/>
      <c r="AS57" s="10"/>
      <c r="AT57" s="10"/>
      <c r="AU57" s="9"/>
      <c r="AV57" s="9"/>
      <c r="AW57" s="9"/>
      <c r="AX57" s="9"/>
      <c r="AY57" s="9"/>
      <c r="AZ57" s="9"/>
      <c r="BA57" s="333"/>
      <c r="BB57" s="10"/>
      <c r="BC57" s="5"/>
      <c r="BD57" s="5"/>
      <c r="BE57" s="97"/>
      <c r="BF57" s="98"/>
      <c r="BG57" s="99"/>
      <c r="BH57" s="49"/>
      <c r="BI57" s="43"/>
      <c r="BJ57" s="43"/>
      <c r="BK57" s="43"/>
      <c r="BL57" s="43"/>
      <c r="BM57" s="43"/>
      <c r="BN57" s="43"/>
      <c r="BO57" s="43"/>
      <c r="BP57" s="43"/>
      <c r="BQ57" s="43"/>
      <c r="BR57" s="43"/>
      <c r="BS57" s="43"/>
      <c r="BT57" s="43"/>
      <c r="BU57" s="43"/>
      <c r="BV57" s="43"/>
      <c r="BW57" s="43"/>
      <c r="BX57" s="43"/>
      <c r="BY57" s="43"/>
      <c r="BZ57" s="43"/>
      <c r="CA57" s="43"/>
      <c r="CB57" s="43"/>
      <c r="CC57" s="43"/>
      <c r="CD57" s="43"/>
      <c r="CE57" s="43"/>
      <c r="CF57" s="43"/>
      <c r="CG57" s="43"/>
      <c r="CH57" s="43"/>
      <c r="CI57" s="43"/>
      <c r="CJ57" s="43"/>
      <c r="CK57" s="43"/>
      <c r="CL57" s="43"/>
      <c r="CM57" s="43"/>
      <c r="CN57" s="43"/>
      <c r="CO57" s="43"/>
      <c r="CP57" s="43"/>
      <c r="CQ57" s="43"/>
      <c r="CR57" s="43"/>
      <c r="CS57" s="43"/>
      <c r="CT57" s="43"/>
      <c r="CU57" s="43"/>
      <c r="CV57" s="43"/>
      <c r="CW57" s="43"/>
      <c r="CX57" s="43"/>
      <c r="CY57" s="43"/>
      <c r="CZ57" s="43"/>
      <c r="DA57" s="43"/>
      <c r="DB57" s="43"/>
      <c r="DC57" s="43"/>
      <c r="DD57" s="43"/>
      <c r="DE57" s="43"/>
      <c r="DF57" s="43"/>
      <c r="DG57" s="43"/>
      <c r="DH57" s="43"/>
      <c r="DI57" s="43"/>
      <c r="DJ57" s="43"/>
      <c r="DK57" s="43"/>
      <c r="DL57" s="43"/>
      <c r="DM57" s="43"/>
      <c r="DN57" s="43"/>
      <c r="DO57" s="85"/>
      <c r="DP57" s="85"/>
      <c r="DQ57" s="85"/>
      <c r="DR57" s="85"/>
      <c r="DS57" s="85"/>
      <c r="DT57" s="85"/>
      <c r="DU57" s="85"/>
      <c r="DV57" s="44"/>
      <c r="DW57" s="85"/>
      <c r="DX57" s="85"/>
      <c r="DY57" s="44"/>
      <c r="DZ57" s="39"/>
      <c r="EA57" s="39"/>
      <c r="EB57" s="39"/>
      <c r="EC57" s="39"/>
      <c r="ED57" s="39"/>
    </row>
    <row r="58" spans="1:134" ht="19.2" customHeight="1" x14ac:dyDescent="0.15">
      <c r="A58" s="86"/>
      <c r="B58" s="92"/>
      <c r="C58" s="92"/>
      <c r="D58" s="92"/>
      <c r="E58" s="93"/>
      <c r="F58" s="93"/>
      <c r="G58" s="94"/>
      <c r="H58" s="95"/>
      <c r="I58" s="86"/>
      <c r="J58" s="86"/>
      <c r="K58" s="86"/>
      <c r="L58" s="86"/>
      <c r="M58" s="86"/>
      <c r="N58" s="87"/>
      <c r="O58" s="96"/>
      <c r="P58" s="96"/>
      <c r="Q58" s="96"/>
      <c r="R58" s="96"/>
      <c r="S58" s="96"/>
      <c r="T58" s="96"/>
      <c r="U58" s="96"/>
      <c r="V58" s="86"/>
      <c r="W58" s="336"/>
      <c r="X58" s="87"/>
      <c r="Y58" s="96"/>
      <c r="Z58" s="96"/>
      <c r="AA58" s="96"/>
      <c r="AB58" s="96"/>
      <c r="AC58" s="96"/>
      <c r="AD58" s="96"/>
      <c r="AE58" s="96"/>
      <c r="AF58" s="86"/>
      <c r="AG58" s="336"/>
      <c r="AH58" s="86"/>
      <c r="AI58" s="95"/>
      <c r="AJ58" s="95"/>
      <c r="AK58" s="10"/>
      <c r="AL58" s="9"/>
      <c r="AM58" s="9"/>
      <c r="AN58" s="9"/>
      <c r="AO58" s="9"/>
      <c r="AP58" s="9"/>
      <c r="AQ58" s="9"/>
      <c r="AR58" s="333"/>
      <c r="AS58" s="10"/>
      <c r="AT58" s="10"/>
      <c r="AU58" s="9"/>
      <c r="AV58" s="9"/>
      <c r="AW58" s="9"/>
      <c r="AX58" s="9"/>
      <c r="AY58" s="9"/>
      <c r="AZ58" s="9"/>
      <c r="BA58" s="333"/>
      <c r="BB58" s="10"/>
      <c r="BC58" s="5"/>
      <c r="BD58" s="5"/>
      <c r="BE58" s="97"/>
      <c r="BF58" s="98"/>
      <c r="BG58" s="39"/>
      <c r="BH58" s="49"/>
      <c r="BI58" s="43"/>
      <c r="BJ58" s="43"/>
      <c r="BK58" s="43"/>
      <c r="BL58" s="43"/>
      <c r="BM58" s="43"/>
      <c r="BN58" s="43"/>
      <c r="BO58" s="43"/>
      <c r="BP58" s="43"/>
      <c r="BQ58" s="43"/>
      <c r="BR58" s="43"/>
      <c r="BS58" s="43"/>
      <c r="BT58" s="43"/>
      <c r="BU58" s="43"/>
      <c r="BV58" s="43"/>
      <c r="BW58" s="43"/>
      <c r="BX58" s="43"/>
      <c r="BY58" s="43"/>
      <c r="BZ58" s="43"/>
      <c r="CA58" s="43"/>
      <c r="CB58" s="43"/>
      <c r="CC58" s="43"/>
      <c r="CD58" s="43"/>
      <c r="CE58" s="43"/>
      <c r="CF58" s="43"/>
      <c r="CG58" s="43"/>
      <c r="CH58" s="43"/>
      <c r="CI58" s="43"/>
      <c r="CJ58" s="43"/>
      <c r="CK58" s="43"/>
      <c r="CL58" s="43"/>
      <c r="CM58" s="43"/>
      <c r="CN58" s="43"/>
      <c r="CO58" s="43"/>
      <c r="CP58" s="43"/>
      <c r="CQ58" s="43"/>
      <c r="CR58" s="43"/>
      <c r="CS58" s="43"/>
      <c r="CT58" s="43"/>
      <c r="CU58" s="43"/>
      <c r="CV58" s="43"/>
      <c r="CW58" s="43"/>
      <c r="CX58" s="43"/>
      <c r="CY58" s="43"/>
      <c r="CZ58" s="43"/>
      <c r="DA58" s="43"/>
      <c r="DB58" s="43"/>
      <c r="DC58" s="43"/>
      <c r="DD58" s="43"/>
      <c r="DE58" s="43"/>
      <c r="DF58" s="43"/>
      <c r="DG58" s="43"/>
      <c r="DH58" s="43"/>
      <c r="DI58" s="43"/>
      <c r="DJ58" s="43"/>
      <c r="DK58" s="43"/>
      <c r="DL58" s="43"/>
      <c r="DM58" s="43"/>
      <c r="DN58" s="43"/>
      <c r="DO58" s="85"/>
      <c r="DP58" s="85"/>
      <c r="DQ58" s="85"/>
      <c r="DR58" s="85"/>
      <c r="DS58" s="85"/>
      <c r="DT58" s="85"/>
      <c r="DU58" s="85"/>
      <c r="DV58" s="44"/>
      <c r="DW58" s="85"/>
      <c r="DX58" s="85"/>
      <c r="DY58" s="44"/>
      <c r="DZ58" s="39"/>
      <c r="EA58" s="39"/>
      <c r="EB58" s="39"/>
      <c r="EC58" s="39"/>
      <c r="ED58" s="39"/>
    </row>
    <row r="59" spans="1:134" ht="19.2" customHeight="1" x14ac:dyDescent="0.15">
      <c r="A59" s="86"/>
      <c r="B59" s="92"/>
      <c r="C59" s="92"/>
      <c r="D59" s="92"/>
      <c r="E59" s="93"/>
      <c r="F59" s="93"/>
      <c r="G59" s="94"/>
      <c r="H59" s="95"/>
      <c r="I59" s="86"/>
      <c r="J59" s="86"/>
      <c r="K59" s="86"/>
      <c r="L59" s="86"/>
      <c r="M59" s="86"/>
      <c r="N59" s="87"/>
      <c r="O59" s="96"/>
      <c r="P59" s="96"/>
      <c r="Q59" s="96"/>
      <c r="R59" s="96"/>
      <c r="S59" s="96"/>
      <c r="T59" s="96"/>
      <c r="U59" s="96"/>
      <c r="V59" s="86"/>
      <c r="W59" s="336"/>
      <c r="X59" s="87"/>
      <c r="Y59" s="96"/>
      <c r="Z59" s="96"/>
      <c r="AA59" s="96"/>
      <c r="AB59" s="96"/>
      <c r="AC59" s="96"/>
      <c r="AD59" s="96"/>
      <c r="AE59" s="96"/>
      <c r="AF59" s="86"/>
      <c r="AG59" s="336"/>
      <c r="AH59" s="86"/>
      <c r="AI59" s="95"/>
      <c r="AJ59" s="95"/>
      <c r="AK59" s="10"/>
      <c r="AL59" s="9"/>
      <c r="AM59" s="9"/>
      <c r="AN59" s="9"/>
      <c r="AO59" s="9"/>
      <c r="AP59" s="9"/>
      <c r="AQ59" s="9"/>
      <c r="AR59" s="333"/>
      <c r="AS59" s="10"/>
      <c r="AT59" s="10"/>
      <c r="AU59" s="9"/>
      <c r="AV59" s="9"/>
      <c r="AW59" s="9"/>
      <c r="AX59" s="9"/>
      <c r="AY59" s="9"/>
      <c r="AZ59" s="9"/>
      <c r="BA59" s="333"/>
      <c r="BB59" s="10"/>
      <c r="BC59" s="5"/>
      <c r="BD59" s="5"/>
      <c r="BE59" s="97"/>
      <c r="BF59" s="98"/>
      <c r="BG59" s="100"/>
      <c r="BH59" s="49"/>
      <c r="BI59" s="43"/>
      <c r="BJ59" s="43"/>
      <c r="BK59" s="43"/>
      <c r="BL59" s="43"/>
      <c r="BM59" s="43"/>
      <c r="BN59" s="43"/>
      <c r="BO59" s="43"/>
      <c r="BP59" s="43"/>
      <c r="BQ59" s="43"/>
      <c r="BR59" s="43"/>
      <c r="BS59" s="43"/>
      <c r="BT59" s="43"/>
      <c r="BU59" s="43"/>
      <c r="BV59" s="43"/>
      <c r="BW59" s="43"/>
      <c r="BX59" s="43"/>
      <c r="BY59" s="43"/>
      <c r="BZ59" s="43"/>
      <c r="CA59" s="43"/>
      <c r="CB59" s="43"/>
      <c r="CC59" s="43"/>
      <c r="CD59" s="43"/>
      <c r="CE59" s="43"/>
      <c r="CF59" s="43"/>
      <c r="CG59" s="43"/>
      <c r="CH59" s="43"/>
      <c r="CI59" s="43"/>
      <c r="CJ59" s="43"/>
      <c r="CK59" s="43"/>
      <c r="CL59" s="43"/>
      <c r="CM59" s="43"/>
      <c r="CN59" s="43"/>
      <c r="CO59" s="43"/>
      <c r="CP59" s="43"/>
      <c r="CQ59" s="43"/>
      <c r="CR59" s="43"/>
      <c r="CS59" s="43"/>
      <c r="CT59" s="43"/>
      <c r="CU59" s="43"/>
      <c r="CV59" s="43"/>
      <c r="CW59" s="43"/>
      <c r="CX59" s="43"/>
      <c r="CY59" s="43"/>
      <c r="CZ59" s="43"/>
      <c r="DA59" s="43"/>
      <c r="DB59" s="43"/>
      <c r="DC59" s="43"/>
      <c r="DD59" s="43"/>
      <c r="DE59" s="43"/>
      <c r="DF59" s="43"/>
      <c r="DG59" s="43"/>
      <c r="DH59" s="43"/>
      <c r="DI59" s="43"/>
      <c r="DJ59" s="43"/>
      <c r="DK59" s="43"/>
      <c r="DL59" s="43"/>
      <c r="DM59" s="43"/>
      <c r="DN59" s="43"/>
      <c r="DO59" s="85"/>
      <c r="DP59" s="85"/>
      <c r="DQ59" s="85"/>
      <c r="DR59" s="85"/>
      <c r="DS59" s="85"/>
      <c r="DT59" s="85"/>
      <c r="DU59" s="85"/>
      <c r="DV59" s="44"/>
      <c r="DW59" s="85"/>
      <c r="DX59" s="85"/>
      <c r="DY59" s="44"/>
      <c r="DZ59" s="39"/>
      <c r="EA59" s="39"/>
      <c r="EB59" s="39"/>
      <c r="EC59" s="39"/>
      <c r="ED59" s="39"/>
    </row>
    <row r="60" spans="1:134" ht="19.2" customHeight="1" x14ac:dyDescent="0.15">
      <c r="A60" s="86"/>
      <c r="B60" s="92"/>
      <c r="C60" s="92"/>
      <c r="D60" s="92"/>
      <c r="E60" s="93"/>
      <c r="F60" s="93"/>
      <c r="G60" s="94"/>
      <c r="H60" s="95"/>
      <c r="I60" s="86"/>
      <c r="J60" s="86"/>
      <c r="K60" s="86"/>
      <c r="L60" s="86"/>
      <c r="M60" s="86"/>
      <c r="N60" s="87"/>
      <c r="O60" s="96"/>
      <c r="P60" s="96"/>
      <c r="Q60" s="96"/>
      <c r="R60" s="96"/>
      <c r="S60" s="96"/>
      <c r="T60" s="96"/>
      <c r="U60" s="96"/>
      <c r="V60" s="86"/>
      <c r="W60" s="336"/>
      <c r="X60" s="87"/>
      <c r="Y60" s="96"/>
      <c r="Z60" s="96"/>
      <c r="AA60" s="96"/>
      <c r="AB60" s="96"/>
      <c r="AC60" s="96"/>
      <c r="AD60" s="96"/>
      <c r="AE60" s="96"/>
      <c r="AF60" s="86"/>
      <c r="AG60" s="336"/>
      <c r="AH60" s="86"/>
      <c r="AI60" s="95"/>
      <c r="AJ60" s="95"/>
      <c r="AK60" s="10"/>
      <c r="AL60" s="9"/>
      <c r="AM60" s="9"/>
      <c r="AN60" s="9"/>
      <c r="AO60" s="9"/>
      <c r="AP60" s="9"/>
      <c r="AQ60" s="9"/>
      <c r="AR60" s="333"/>
      <c r="AS60" s="10"/>
      <c r="AT60" s="10"/>
      <c r="AU60" s="9"/>
      <c r="AV60" s="9"/>
      <c r="AW60" s="9"/>
      <c r="AX60" s="9"/>
      <c r="AY60" s="9"/>
      <c r="AZ60" s="9"/>
      <c r="BA60" s="333"/>
      <c r="BB60" s="10"/>
      <c r="BC60" s="5"/>
      <c r="BD60" s="5"/>
      <c r="BE60" s="97"/>
      <c r="BF60" s="98"/>
      <c r="BG60" s="101"/>
      <c r="BH60" s="49"/>
      <c r="BI60" s="43"/>
      <c r="BJ60" s="43"/>
      <c r="BK60" s="43"/>
      <c r="BL60" s="43"/>
      <c r="BM60" s="43"/>
      <c r="BN60" s="43"/>
      <c r="BO60" s="43"/>
      <c r="BP60" s="43"/>
      <c r="BQ60" s="43"/>
      <c r="BR60" s="43"/>
      <c r="BS60" s="43"/>
      <c r="BT60" s="43"/>
      <c r="BU60" s="43"/>
      <c r="BV60" s="43"/>
      <c r="BW60" s="43"/>
      <c r="BX60" s="43"/>
      <c r="BY60" s="43"/>
      <c r="BZ60" s="43"/>
      <c r="CA60" s="43"/>
      <c r="CB60" s="43"/>
      <c r="CC60" s="43"/>
      <c r="CD60" s="43"/>
      <c r="CE60" s="43"/>
      <c r="CF60" s="43"/>
      <c r="CG60" s="43"/>
      <c r="CH60" s="43"/>
      <c r="CI60" s="43"/>
      <c r="CJ60" s="43"/>
      <c r="CK60" s="43"/>
      <c r="CL60" s="43"/>
      <c r="CM60" s="43"/>
      <c r="CN60" s="43"/>
      <c r="CO60" s="43"/>
      <c r="CP60" s="43"/>
      <c r="CQ60" s="43"/>
      <c r="CR60" s="43"/>
      <c r="CS60" s="43"/>
      <c r="CT60" s="43"/>
      <c r="CU60" s="43"/>
      <c r="CV60" s="43"/>
      <c r="CW60" s="43"/>
      <c r="CX60" s="43"/>
      <c r="CY60" s="43"/>
      <c r="CZ60" s="43"/>
      <c r="DA60" s="43"/>
      <c r="DB60" s="43"/>
      <c r="DC60" s="43"/>
      <c r="DD60" s="43"/>
      <c r="DE60" s="43"/>
      <c r="DF60" s="43"/>
      <c r="DG60" s="43"/>
      <c r="DH60" s="43"/>
      <c r="DI60" s="43"/>
      <c r="DJ60" s="43"/>
      <c r="DK60" s="43"/>
      <c r="DL60" s="43"/>
      <c r="DM60" s="43"/>
      <c r="DN60" s="43"/>
      <c r="DO60" s="85"/>
      <c r="DP60" s="85"/>
      <c r="DQ60" s="85"/>
      <c r="DR60" s="85"/>
      <c r="DS60" s="85"/>
      <c r="DT60" s="85"/>
      <c r="DU60" s="85"/>
      <c r="DV60" s="44"/>
      <c r="DW60" s="85"/>
      <c r="DX60" s="85"/>
      <c r="DY60" s="44"/>
      <c r="DZ60" s="39"/>
      <c r="EA60" s="39"/>
      <c r="EB60" s="39"/>
      <c r="EC60" s="39"/>
      <c r="ED60" s="39"/>
    </row>
    <row r="61" spans="1:134" ht="19.2" customHeight="1" x14ac:dyDescent="0.15">
      <c r="A61" s="86"/>
      <c r="B61" s="92"/>
      <c r="C61" s="92"/>
      <c r="D61" s="92"/>
      <c r="E61" s="93"/>
      <c r="F61" s="93"/>
      <c r="G61" s="94"/>
      <c r="H61" s="95"/>
      <c r="I61" s="86"/>
      <c r="J61" s="86"/>
      <c r="K61" s="86"/>
      <c r="L61" s="86"/>
      <c r="M61" s="86"/>
      <c r="N61" s="87"/>
      <c r="O61" s="96"/>
      <c r="P61" s="96"/>
      <c r="Q61" s="96"/>
      <c r="R61" s="96"/>
      <c r="S61" s="96"/>
      <c r="T61" s="96"/>
      <c r="U61" s="96"/>
      <c r="V61" s="86"/>
      <c r="W61" s="336"/>
      <c r="X61" s="87"/>
      <c r="Y61" s="96"/>
      <c r="Z61" s="96"/>
      <c r="AA61" s="96"/>
      <c r="AB61" s="96"/>
      <c r="AC61" s="96"/>
      <c r="AD61" s="96"/>
      <c r="AE61" s="96"/>
      <c r="AF61" s="86"/>
      <c r="AG61" s="336"/>
      <c r="AH61" s="86"/>
      <c r="AI61" s="95"/>
      <c r="AJ61" s="95"/>
      <c r="AK61" s="10"/>
      <c r="AL61" s="9"/>
      <c r="AM61" s="9"/>
      <c r="AN61" s="9"/>
      <c r="AO61" s="9"/>
      <c r="AP61" s="9"/>
      <c r="AQ61" s="9"/>
      <c r="AR61" s="333"/>
      <c r="AS61" s="10"/>
      <c r="AT61" s="10"/>
      <c r="AU61" s="9"/>
      <c r="AV61" s="9"/>
      <c r="AW61" s="9"/>
      <c r="AX61" s="9"/>
      <c r="AY61" s="9"/>
      <c r="AZ61" s="9"/>
      <c r="BA61" s="333"/>
      <c r="BB61" s="10"/>
      <c r="BC61" s="5"/>
      <c r="BD61" s="5"/>
      <c r="BE61" s="97"/>
      <c r="BF61" s="98"/>
      <c r="BG61" s="101"/>
      <c r="BH61" s="49"/>
      <c r="BI61" s="43"/>
      <c r="BJ61" s="43"/>
      <c r="BK61" s="43"/>
      <c r="BL61" s="43"/>
      <c r="BM61" s="43"/>
      <c r="BN61" s="43"/>
      <c r="BO61" s="43"/>
      <c r="BP61" s="43"/>
      <c r="BQ61" s="43"/>
      <c r="BR61" s="43"/>
      <c r="BS61" s="43"/>
      <c r="BT61" s="43"/>
      <c r="BU61" s="43"/>
      <c r="BV61" s="43"/>
      <c r="BW61" s="43"/>
      <c r="BX61" s="43"/>
      <c r="BY61" s="43"/>
      <c r="BZ61" s="43"/>
      <c r="CA61" s="43"/>
      <c r="CB61" s="43"/>
      <c r="CC61" s="43"/>
      <c r="CD61" s="43"/>
      <c r="CE61" s="43"/>
      <c r="CF61" s="43"/>
      <c r="CG61" s="43"/>
      <c r="CH61" s="43"/>
      <c r="CI61" s="43"/>
      <c r="CJ61" s="43"/>
      <c r="CK61" s="43"/>
      <c r="CL61" s="43"/>
      <c r="CM61" s="43"/>
      <c r="CN61" s="43"/>
      <c r="CO61" s="43"/>
      <c r="CP61" s="43"/>
      <c r="CQ61" s="43"/>
      <c r="CR61" s="43"/>
      <c r="CS61" s="43"/>
      <c r="CT61" s="43"/>
      <c r="CU61" s="43"/>
      <c r="CV61" s="43"/>
      <c r="CW61" s="43"/>
      <c r="CX61" s="43"/>
      <c r="CY61" s="43"/>
      <c r="CZ61" s="43"/>
      <c r="DA61" s="43"/>
      <c r="DB61" s="43"/>
      <c r="DC61" s="43"/>
      <c r="DD61" s="43"/>
      <c r="DE61" s="43"/>
      <c r="DF61" s="43"/>
      <c r="DG61" s="43"/>
      <c r="DH61" s="43"/>
      <c r="DI61" s="43"/>
      <c r="DJ61" s="43"/>
      <c r="DK61" s="43"/>
      <c r="DL61" s="43"/>
      <c r="DM61" s="43"/>
      <c r="DN61" s="43"/>
      <c r="DO61" s="85"/>
      <c r="DP61" s="85"/>
      <c r="DQ61" s="85"/>
      <c r="DR61" s="85"/>
      <c r="DS61" s="85"/>
      <c r="DT61" s="85"/>
      <c r="DU61" s="85"/>
      <c r="DV61" s="44"/>
      <c r="DW61" s="85"/>
      <c r="DX61" s="85"/>
      <c r="DY61" s="44"/>
      <c r="DZ61" s="39"/>
      <c r="EA61" s="39"/>
      <c r="EB61" s="39"/>
      <c r="EC61" s="39"/>
      <c r="ED61" s="39"/>
    </row>
    <row r="62" spans="1:134" ht="19.2" customHeight="1" x14ac:dyDescent="0.15">
      <c r="A62" s="9"/>
      <c r="B62" s="5"/>
      <c r="C62" s="36"/>
      <c r="D62" s="36"/>
      <c r="E62" s="91"/>
      <c r="F62" s="91"/>
      <c r="G62" s="36"/>
      <c r="H62" s="5"/>
      <c r="I62" s="36"/>
      <c r="J62" s="36"/>
      <c r="K62" s="36"/>
      <c r="L62" s="36"/>
      <c r="M62" s="36"/>
      <c r="N62" s="10"/>
      <c r="O62" s="10"/>
      <c r="P62" s="10"/>
      <c r="Q62" s="10"/>
      <c r="R62" s="10"/>
      <c r="S62" s="10"/>
      <c r="T62" s="10"/>
      <c r="U62" s="10"/>
      <c r="V62" s="10"/>
      <c r="W62" s="10"/>
      <c r="X62" s="10"/>
      <c r="Y62" s="10"/>
      <c r="Z62" s="10"/>
      <c r="AA62" s="10"/>
      <c r="AB62" s="10"/>
      <c r="AC62" s="10"/>
      <c r="AD62" s="10"/>
      <c r="AE62" s="10"/>
      <c r="AF62" s="10"/>
      <c r="AG62" s="10"/>
      <c r="AH62" s="10"/>
      <c r="AI62" s="5"/>
      <c r="AJ62" s="5"/>
      <c r="AK62" s="10"/>
      <c r="AL62" s="10"/>
      <c r="AM62" s="10"/>
      <c r="AN62" s="10"/>
      <c r="AO62" s="10"/>
      <c r="AP62" s="10"/>
      <c r="AQ62" s="10"/>
      <c r="AR62" s="10"/>
      <c r="AS62" s="10"/>
      <c r="AT62" s="10"/>
      <c r="AU62" s="10"/>
      <c r="AV62" s="10"/>
      <c r="AW62" s="10"/>
      <c r="AX62" s="10"/>
      <c r="AY62" s="10"/>
      <c r="AZ62" s="10"/>
      <c r="BA62" s="10"/>
      <c r="BB62" s="10"/>
      <c r="BC62" s="5"/>
      <c r="BD62" s="5"/>
      <c r="BE62" s="5"/>
      <c r="BF62" s="5"/>
      <c r="BG62" s="5"/>
      <c r="BH62" s="82"/>
      <c r="BI62" s="81"/>
      <c r="BJ62" s="81"/>
      <c r="BK62" s="81"/>
      <c r="BL62" s="81"/>
      <c r="BM62" s="81"/>
      <c r="BN62" s="81"/>
      <c r="BO62" s="81"/>
      <c r="BP62" s="81"/>
      <c r="BQ62" s="81"/>
      <c r="BR62" s="81"/>
      <c r="BS62" s="81"/>
      <c r="BT62" s="81"/>
      <c r="BU62" s="81"/>
      <c r="BV62" s="81"/>
      <c r="BW62" s="81"/>
      <c r="BX62" s="81"/>
      <c r="BY62" s="81"/>
      <c r="BZ62" s="81"/>
      <c r="CA62" s="81"/>
      <c r="CB62" s="81"/>
      <c r="CC62" s="81"/>
      <c r="CD62" s="81"/>
      <c r="CE62" s="81"/>
      <c r="CF62" s="81"/>
      <c r="CG62" s="81"/>
      <c r="CH62" s="81"/>
      <c r="CI62" s="81"/>
      <c r="CJ62" s="81"/>
      <c r="CK62" s="81"/>
      <c r="CL62" s="81"/>
      <c r="CM62" s="81"/>
      <c r="CN62" s="81"/>
      <c r="CO62" s="81"/>
      <c r="CP62" s="81"/>
      <c r="CQ62" s="81"/>
      <c r="CR62" s="81"/>
      <c r="CS62" s="81"/>
      <c r="CT62" s="81"/>
      <c r="CU62" s="81"/>
      <c r="CV62" s="81"/>
      <c r="CW62" s="81"/>
      <c r="CX62" s="81"/>
      <c r="CY62" s="81"/>
      <c r="CZ62" s="81"/>
      <c r="DA62" s="81"/>
      <c r="DB62" s="81"/>
      <c r="DC62" s="81"/>
      <c r="DD62" s="81"/>
      <c r="DE62" s="81"/>
      <c r="DF62" s="81"/>
      <c r="DG62" s="81"/>
      <c r="DH62" s="81"/>
      <c r="DI62" s="81"/>
      <c r="DJ62" s="81"/>
      <c r="DK62" s="81"/>
      <c r="DL62" s="81"/>
      <c r="DM62" s="81"/>
      <c r="DN62" s="81"/>
      <c r="DO62" s="81"/>
      <c r="DP62" s="81"/>
      <c r="DQ62" s="81"/>
      <c r="DR62" s="81"/>
      <c r="DS62" s="81"/>
      <c r="DT62" s="81"/>
      <c r="DU62" s="81"/>
      <c r="DV62" s="81"/>
    </row>
  </sheetData>
  <dataConsolidate/>
  <mergeCells count="8">
    <mergeCell ref="C4:D4"/>
    <mergeCell ref="E4:F4"/>
    <mergeCell ref="O4:T4"/>
    <mergeCell ref="Y4:AD4"/>
    <mergeCell ref="C24:D24"/>
    <mergeCell ref="E24:F24"/>
    <mergeCell ref="O24:T24"/>
    <mergeCell ref="Y24:AD24"/>
  </mergeCells>
  <phoneticPr fontId="3"/>
  <dataValidations count="23">
    <dataValidation errorStyle="information" allowBlank="1" showInputMessage="1" showErrorMessage="1" errorTitle="リレー複数登録の場合" error="リストからA,B,C・・・を選択して下さい" sqref="BG6:BG20 AJ6:AJ20 AJ55:AJ61 BG26:BG40 AJ26:AJ40" xr:uid="{F1D79159-F3BB-4284-AAE3-CEB6398DF456}"/>
    <dataValidation type="list" allowBlank="1" showInputMessage="1" sqref="B6:B20 B26:B40 B55:B61" xr:uid="{641B14E7-A5DC-4997-B6D4-3D88D2FA5D4E}">
      <formula1>$BS$1</formula1>
    </dataValidation>
    <dataValidation operator="equal" allowBlank="1" showInputMessage="1" sqref="L55:L61 L6:L20 G6:G20 G55:G61 L26:L40 G26:G40 AG22:AG23 AG25:AG40" xr:uid="{29AAD962-04A5-46F5-B1B4-258C5296BB07}"/>
    <dataValidation type="whole" allowBlank="1" showInputMessage="1" showErrorMessage="1" sqref="O5:T20 O55:U61 O25:T40" xr:uid="{E28C1B44-BECD-4528-86F4-D69BD4329965}">
      <formula1>0</formula1>
      <formula2>9</formula2>
    </dataValidation>
    <dataValidation type="whole" allowBlank="1" showInputMessage="1" showErrorMessage="1" errorTitle="お願い" error="数字は１マスに１つずつ入れてください。" sqref="AF5 Y5:AD20 Y55:AF61 Y25:AD40" xr:uid="{E6001AE2-1757-4F88-82B1-10A3EA134D02}">
      <formula1>0</formula1>
      <formula2>9</formula2>
    </dataValidation>
    <dataValidation type="list" allowBlank="1" showInputMessage="1" showErrorMessage="1" sqref="N55:N61 X55:X61" xr:uid="{EA7D7743-BFD1-490C-A538-167D3B391A48}">
      <formula1>$BI55:$BW55</formula1>
    </dataValidation>
    <dataValidation errorStyle="information" imeMode="halfAlpha" allowBlank="1" showInputMessage="1" showErrorMessage="1" errorTitle="リレー複数登録の場合" error="リストからA,B,C・・・を選択して下さい" sqref="AI6:AI20 AI55:AI61 AI26:AI40" xr:uid="{F444C5B3-E95A-422E-931C-B5456BDA2A0C}"/>
    <dataValidation imeMode="halfAlpha" operator="equal" allowBlank="1" showInputMessage="1" sqref="M5:M20 M55:M61 M25:M40" xr:uid="{A6635F2F-CF47-42FD-8B43-63F141495D7C}"/>
    <dataValidation imeMode="halfKatakana" allowBlank="1" showInputMessage="1" showErrorMessage="1" sqref="E6:G20 E55:G61 E26:G40" xr:uid="{E41EE826-EDBD-4B81-82DA-164FCF63B989}"/>
    <dataValidation type="list" operator="equal" allowBlank="1" showInputMessage="1" sqref="AF55:AF61" xr:uid="{39092084-1CB4-4E1B-8A6D-BA2C7EA370BB}">
      <formula1>$BR$1</formula1>
    </dataValidation>
    <dataValidation allowBlank="1" showInputMessage="1" sqref="J55:J61 A6:A20 A55:A61 A26:A40 BF6:BF20 BF26:BF40" xr:uid="{416F4481-4CF9-486E-832A-34E0269198C5}"/>
    <dataValidation type="list" allowBlank="1" showInputMessage="1" sqref="AH6:AH20 AH26:AH40 AH55:AH61" xr:uid="{39D75BBE-E1D2-4BAD-BF64-1F129921D4FB}">
      <formula1>$BR$1</formula1>
    </dataValidation>
    <dataValidation type="list" allowBlank="1" showInputMessage="1" sqref="J25 J5:J20" xr:uid="{B49C8DCA-0755-4579-81BD-3F009746D3E7}">
      <formula1>$CN$1:$CQ$1</formula1>
    </dataValidation>
    <dataValidation type="list" allowBlank="1" showInputMessage="1" showErrorMessage="1" sqref="H55:H61" xr:uid="{E7CCEEDD-E63F-417E-B3C5-09F6A938E2A2}">
      <formula1>$BT$1:$BU$1</formula1>
    </dataValidation>
    <dataValidation type="list" allowBlank="1" showInputMessage="1" showErrorMessage="1" sqref="V6:V20 V26:V40" xr:uid="{7D98DECA-D941-48F7-BA48-885ECD4E6EC7}">
      <formula1>$CL6:$CN6</formula1>
    </dataValidation>
    <dataValidation type="list" allowBlank="1" showInputMessage="1" showErrorMessage="1" errorTitle="お願い" error="数字は１マスに１つずつ入れてください。" sqref="AF6:AF20" xr:uid="{2931AFE3-1521-4AB8-AF79-52973A7B0CE0}">
      <formula1>$CP6:$CR6</formula1>
    </dataValidation>
    <dataValidation type="list" operator="equal" allowBlank="1" showInputMessage="1" sqref="AF6:AF20" xr:uid="{BA553992-F49E-4D92-B2E8-84A1B90826D1}">
      <formula1>$CP6:$CR6</formula1>
    </dataValidation>
    <dataValidation type="list" allowBlank="1" showInputMessage="1" showErrorMessage="1" sqref="AF26:AF40" xr:uid="{29F8AE87-4851-4A2F-AB90-B99134A2C3F1}">
      <formula1>$CP26:$CR26</formula1>
    </dataValidation>
    <dataValidation type="list" allowBlank="1" showInputMessage="1" showErrorMessage="1" sqref="J26:J40" xr:uid="{06A7DDB0-3718-4EED-BCD3-E03BD7BA5E85}">
      <formula1>$CN$1:$CQ$1</formula1>
    </dataValidation>
    <dataValidation allowBlank="1" showInputMessage="1" showErrorMessage="1" errorTitle="お願い" error="数字は１マスに１つずつ入れてください。" sqref="AE5:AE20 AE25:AE40" xr:uid="{004F2D93-5653-4573-9128-2AC9294360A0}"/>
    <dataValidation type="list" allowBlank="1" showInputMessage="1" showErrorMessage="1" sqref="H5" xr:uid="{CF987853-5AE1-4741-9FB8-FA52C508FD76}">
      <formula1>$BT$1</formula1>
    </dataValidation>
    <dataValidation type="list" allowBlank="1" showInputMessage="1" sqref="H25:H40" xr:uid="{38AC0970-9FB7-483C-B5C0-139BA211B9F2}">
      <formula1>$BU$1</formula1>
    </dataValidation>
    <dataValidation type="list" allowBlank="1" showInputMessage="1" sqref="H6:H20" xr:uid="{B0B376CB-56AF-49AD-BF95-BC585439DEE5}">
      <formula1>$BT$1</formula1>
    </dataValidation>
  </dataValidations>
  <pageMargins left="0.39370078740157483" right="0.39370078740157483" top="0.78740157480314965" bottom="0.78740157480314965" header="0.51181102362204722" footer="0.51181102362204722"/>
  <pageSetup paperSize="9" scale="50" orientation="landscape" verticalDpi="4294967293"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7648A3F-BF53-4312-8FD0-CE434CB64C78}">
          <x14:formula1>
            <xm:f>種目!$A$2:$A$20</xm:f>
          </x14:formula1>
          <xm:sqref>N6:N20 X6:X20</xm:sqref>
        </x14:dataValidation>
        <x14:dataValidation type="list" allowBlank="1" showInputMessage="1" showErrorMessage="1" xr:uid="{92FA353B-C8F5-4F33-841C-F5C89F45D140}">
          <x14:formula1>
            <xm:f>種目!$A$22:$A$37</xm:f>
          </x14:formula1>
          <xm:sqref>X26:X40 N26:N40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DA3DF-DC7A-4E07-B3FF-78213C7EB111}">
  <sheetPr codeName="Sheet4">
    <tabColor theme="4" tint="0.59999389629810485"/>
  </sheetPr>
  <dimension ref="B1:J22"/>
  <sheetViews>
    <sheetView showZeros="0" view="pageBreakPreview" zoomScaleNormal="100" workbookViewId="0">
      <selection activeCell="D4" sqref="D4:I4"/>
    </sheetView>
  </sheetViews>
  <sheetFormatPr defaultColWidth="9" defaultRowHeight="12.6" x14ac:dyDescent="0.2"/>
  <cols>
    <col min="1" max="1" width="3.77734375" style="244" customWidth="1"/>
    <col min="2" max="3" width="15" style="244" customWidth="1"/>
    <col min="4" max="4" width="9" style="244"/>
    <col min="5" max="5" width="6.77734375" style="244" customWidth="1"/>
    <col min="6" max="6" width="6.21875" style="244" customWidth="1"/>
    <col min="7" max="7" width="4" style="244" customWidth="1"/>
    <col min="8" max="8" width="15.88671875" style="244" customWidth="1"/>
    <col min="9" max="9" width="4.88671875" style="244" customWidth="1"/>
    <col min="10" max="16384" width="9" style="244"/>
  </cols>
  <sheetData>
    <row r="1" spans="2:9" ht="25.5" customHeight="1" x14ac:dyDescent="0.2">
      <c r="B1" s="408" t="s">
        <v>195</v>
      </c>
      <c r="C1" s="408"/>
      <c r="D1" s="408"/>
      <c r="E1" s="408"/>
      <c r="F1" s="408"/>
      <c r="G1" s="408"/>
      <c r="H1" s="408"/>
      <c r="I1" s="243"/>
    </row>
    <row r="2" spans="2:9" ht="25.5" customHeight="1" x14ac:dyDescent="0.2">
      <c r="C2" s="408" t="s">
        <v>220</v>
      </c>
      <c r="D2" s="408"/>
      <c r="E2" s="408"/>
      <c r="F2" s="408"/>
      <c r="G2" s="408"/>
      <c r="H2" s="408"/>
    </row>
    <row r="3" spans="2:9" ht="25.5" customHeight="1" x14ac:dyDescent="0.2"/>
    <row r="4" spans="2:9" ht="25.5" customHeight="1" x14ac:dyDescent="0.2">
      <c r="B4" s="409" t="s">
        <v>196</v>
      </c>
      <c r="C4" s="410"/>
      <c r="D4" s="411" t="str">
        <f>IF(申込書!D7="","",申込書!D7)</f>
        <v/>
      </c>
      <c r="E4" s="412"/>
      <c r="F4" s="412"/>
      <c r="G4" s="412"/>
      <c r="H4" s="412"/>
      <c r="I4" s="413"/>
    </row>
    <row r="5" spans="2:9" ht="25.5" customHeight="1" x14ac:dyDescent="0.2">
      <c r="B5" s="409" t="s">
        <v>197</v>
      </c>
      <c r="C5" s="410"/>
      <c r="D5" s="411" t="str">
        <f>IF(申込書!B4="","",申込書!B4)</f>
        <v/>
      </c>
      <c r="E5" s="412"/>
      <c r="F5" s="412"/>
      <c r="G5" s="412"/>
      <c r="H5" s="412"/>
      <c r="I5" s="413"/>
    </row>
    <row r="6" spans="2:9" ht="25.5" customHeight="1" x14ac:dyDescent="0.2">
      <c r="B6" s="245"/>
      <c r="C6" s="245"/>
      <c r="D6" s="246"/>
      <c r="E6" s="246"/>
      <c r="F6" s="246"/>
      <c r="G6" s="246"/>
      <c r="H6" s="246"/>
      <c r="I6" s="246"/>
    </row>
    <row r="7" spans="2:9" ht="25.5" hidden="1" customHeight="1" x14ac:dyDescent="0.2">
      <c r="B7" s="247"/>
      <c r="C7" s="248"/>
      <c r="D7" s="249"/>
      <c r="E7" s="250"/>
      <c r="F7" s="251"/>
      <c r="G7" s="252"/>
      <c r="H7" s="250">
        <f>F7*700</f>
        <v>0</v>
      </c>
      <c r="I7" s="252"/>
    </row>
    <row r="8" spans="2:9" ht="25.5" customHeight="1" x14ac:dyDescent="0.2">
      <c r="B8" s="247" t="s">
        <v>199</v>
      </c>
      <c r="C8" s="248"/>
      <c r="D8" s="249" t="s">
        <v>218</v>
      </c>
      <c r="E8" s="250"/>
      <c r="F8" s="251"/>
      <c r="G8" s="252" t="s">
        <v>200</v>
      </c>
      <c r="H8" s="250">
        <f>F8*1000</f>
        <v>0</v>
      </c>
      <c r="I8" s="252" t="s">
        <v>198</v>
      </c>
    </row>
    <row r="9" spans="2:9" ht="25.5" customHeight="1" x14ac:dyDescent="0.2">
      <c r="B9" s="398" t="s">
        <v>201</v>
      </c>
      <c r="C9" s="398"/>
      <c r="D9" s="398"/>
      <c r="E9" s="398"/>
      <c r="F9" s="398"/>
      <c r="G9" s="398"/>
      <c r="H9" s="398"/>
    </row>
    <row r="10" spans="2:9" ht="25.5" customHeight="1" x14ac:dyDescent="0.2"/>
    <row r="11" spans="2:9" ht="25.5" customHeight="1" x14ac:dyDescent="0.2">
      <c r="B11" s="253" t="s">
        <v>202</v>
      </c>
    </row>
    <row r="12" spans="2:9" ht="30" customHeight="1" x14ac:dyDescent="0.2">
      <c r="B12" s="254" t="s">
        <v>203</v>
      </c>
      <c r="C12" s="399" t="str">
        <f>IF(申込書!B9="","",申込書!B9)</f>
        <v/>
      </c>
      <c r="D12" s="400"/>
      <c r="E12" s="400"/>
      <c r="F12" s="400"/>
      <c r="G12" s="400"/>
      <c r="H12" s="400"/>
      <c r="I12" s="401"/>
    </row>
    <row r="13" spans="2:9" ht="18" customHeight="1" x14ac:dyDescent="0.2">
      <c r="B13" s="254" t="s">
        <v>204</v>
      </c>
      <c r="C13" s="402"/>
      <c r="D13" s="403"/>
      <c r="E13" s="403"/>
      <c r="F13" s="403"/>
      <c r="G13" s="403"/>
      <c r="H13" s="403"/>
      <c r="I13" s="404"/>
    </row>
    <row r="14" spans="2:9" ht="18" customHeight="1" x14ac:dyDescent="0.2">
      <c r="B14" s="255" t="s">
        <v>205</v>
      </c>
      <c r="C14" s="405"/>
      <c r="D14" s="406"/>
      <c r="E14" s="406"/>
      <c r="F14" s="406"/>
      <c r="G14" s="406"/>
      <c r="H14" s="406"/>
      <c r="I14" s="407"/>
    </row>
    <row r="15" spans="2:9" ht="30" customHeight="1" x14ac:dyDescent="0.2">
      <c r="B15" s="255" t="s">
        <v>206</v>
      </c>
      <c r="C15" s="399" t="str">
        <f>IF(申込書!B10="","",申込書!B10)</f>
        <v/>
      </c>
      <c r="D15" s="400"/>
      <c r="E15" s="400"/>
      <c r="F15" s="400"/>
      <c r="G15" s="400"/>
      <c r="H15" s="400"/>
      <c r="I15" s="401"/>
    </row>
    <row r="16" spans="2:9" ht="25.5" customHeight="1" x14ac:dyDescent="0.2"/>
    <row r="17" spans="2:10" ht="25.5" customHeight="1" x14ac:dyDescent="0.2">
      <c r="B17" s="256"/>
      <c r="C17" s="257"/>
      <c r="D17" s="257"/>
      <c r="E17" s="257"/>
      <c r="F17" s="257"/>
      <c r="G17" s="257"/>
      <c r="H17" s="257"/>
      <c r="I17" s="257"/>
      <c r="J17" s="257"/>
    </row>
    <row r="18" spans="2:10" ht="25.5" customHeight="1" x14ac:dyDescent="0.2">
      <c r="B18" s="256" t="s">
        <v>221</v>
      </c>
    </row>
    <row r="19" spans="2:10" ht="25.5" customHeight="1" x14ac:dyDescent="0.2">
      <c r="B19" s="256" t="s">
        <v>216</v>
      </c>
    </row>
    <row r="20" spans="2:10" ht="25.5" customHeight="1" x14ac:dyDescent="0.2">
      <c r="B20" s="256" t="s">
        <v>207</v>
      </c>
    </row>
    <row r="21" spans="2:10" ht="25.5" customHeight="1" x14ac:dyDescent="0.2"/>
    <row r="22" spans="2:10" ht="25.5" customHeight="1" x14ac:dyDescent="0.2">
      <c r="B22" s="258" t="s">
        <v>217</v>
      </c>
      <c r="D22" s="258" t="s">
        <v>252</v>
      </c>
    </row>
  </sheetData>
  <sheetProtection selectLockedCells="1"/>
  <mergeCells count="10">
    <mergeCell ref="B9:H9"/>
    <mergeCell ref="C12:I12"/>
    <mergeCell ref="C13:I14"/>
    <mergeCell ref="C15:I15"/>
    <mergeCell ref="B1:H1"/>
    <mergeCell ref="C2:H2"/>
    <mergeCell ref="B4:C4"/>
    <mergeCell ref="D4:I4"/>
    <mergeCell ref="B5:C5"/>
    <mergeCell ref="D5:I5"/>
  </mergeCells>
  <phoneticPr fontId="3"/>
  <conditionalFormatting sqref="D4:I5 F7:F8 H7:H8 C12:I15">
    <cfRule type="expression" dxfId="0" priority="1">
      <formula>C4=""</formula>
    </cfRule>
  </conditionalFormatting>
  <printOptions horizontalCentered="1"/>
  <pageMargins left="0.39370078740157483" right="0.39370078740157483" top="0.98425196850393704" bottom="0.98425196850393704" header="0.51181102362204722" footer="0.51181102362204722"/>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3D46B-5215-4096-9379-3927476016E0}">
  <sheetPr codeName="Sheet5"/>
  <dimension ref="A1"/>
  <sheetViews>
    <sheetView workbookViewId="0">
      <selection activeCell="H9" sqref="H9"/>
    </sheetView>
  </sheetViews>
  <sheetFormatPr defaultRowHeight="13.2" x14ac:dyDescent="0.2"/>
  <cols>
    <col min="1" max="16384" width="8.88671875" style="65"/>
  </cols>
  <sheetData/>
  <phoneticPr fontId="3"/>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701641-5B0B-43DA-96CC-DBC465E2FBB2}">
  <sheetPr codeName="Sheet6">
    <tabColor theme="5" tint="-0.499984740745262"/>
  </sheetPr>
  <dimension ref="A1:Z48"/>
  <sheetViews>
    <sheetView zoomScaleNormal="100" zoomScaleSheetLayoutView="100" workbookViewId="0">
      <selection activeCell="B5" sqref="B5:E5"/>
    </sheetView>
  </sheetViews>
  <sheetFormatPr defaultColWidth="9" defaultRowHeight="12.6" x14ac:dyDescent="0.15"/>
  <cols>
    <col min="1" max="1" width="27.6640625" style="268" customWidth="1"/>
    <col min="2" max="4" width="9" style="268"/>
    <col min="5" max="5" width="31.5546875" style="268" customWidth="1"/>
    <col min="6" max="6" width="6.6640625" style="268" customWidth="1"/>
    <col min="7" max="16384" width="9" style="268"/>
  </cols>
  <sheetData>
    <row r="1" spans="1:26" ht="18.600000000000001" x14ac:dyDescent="0.2">
      <c r="A1" s="267" t="s">
        <v>229</v>
      </c>
      <c r="F1" s="338"/>
      <c r="G1" s="338"/>
      <c r="H1" s="338"/>
      <c r="I1" s="338"/>
      <c r="J1" s="338"/>
      <c r="K1" s="338"/>
      <c r="L1" s="338"/>
      <c r="M1" s="338"/>
      <c r="N1" s="338"/>
      <c r="O1" s="338"/>
      <c r="P1" s="338"/>
      <c r="Q1" s="338"/>
      <c r="R1" s="338"/>
      <c r="S1" s="338"/>
      <c r="T1" s="338"/>
      <c r="U1" s="338"/>
      <c r="V1" s="338"/>
      <c r="W1" s="338"/>
      <c r="X1" s="338"/>
      <c r="Y1" s="338"/>
      <c r="Z1" s="338"/>
    </row>
    <row r="2" spans="1:26" x14ac:dyDescent="0.15">
      <c r="B2" s="268" t="s">
        <v>234</v>
      </c>
      <c r="F2" s="338"/>
      <c r="G2" s="338"/>
      <c r="H2" s="338"/>
      <c r="I2" s="338"/>
      <c r="J2" s="338"/>
      <c r="K2" s="338"/>
      <c r="L2" s="338"/>
      <c r="M2" s="338"/>
      <c r="N2" s="338"/>
      <c r="O2" s="338"/>
      <c r="P2" s="338"/>
      <c r="Q2" s="338"/>
      <c r="R2" s="338"/>
      <c r="S2" s="338"/>
      <c r="T2" s="338"/>
      <c r="U2" s="338"/>
      <c r="V2" s="338"/>
      <c r="W2" s="338"/>
      <c r="X2" s="338"/>
      <c r="Y2" s="338"/>
      <c r="Z2" s="338"/>
    </row>
    <row r="3" spans="1:26" ht="21" x14ac:dyDescent="0.25">
      <c r="B3" s="269" t="s">
        <v>233</v>
      </c>
      <c r="C3" s="270"/>
      <c r="D3" s="270"/>
      <c r="F3" s="338"/>
      <c r="G3" s="338"/>
      <c r="H3" s="338"/>
      <c r="I3" s="338"/>
      <c r="J3" s="338"/>
      <c r="K3" s="338"/>
      <c r="L3" s="338"/>
      <c r="M3" s="338"/>
      <c r="N3" s="338"/>
      <c r="O3" s="338"/>
      <c r="P3" s="338"/>
      <c r="Q3" s="338"/>
      <c r="R3" s="338"/>
      <c r="S3" s="338"/>
      <c r="T3" s="338"/>
      <c r="U3" s="338"/>
      <c r="V3" s="338"/>
      <c r="W3" s="338"/>
      <c r="X3" s="338"/>
      <c r="Y3" s="338"/>
      <c r="Z3" s="338"/>
    </row>
    <row r="4" spans="1:26" ht="13.2" thickBot="1" x14ac:dyDescent="0.2">
      <c r="F4" s="338"/>
      <c r="G4" s="338"/>
      <c r="H4" s="338"/>
      <c r="I4" s="338"/>
      <c r="J4" s="338"/>
      <c r="K4" s="338"/>
      <c r="L4" s="338"/>
      <c r="M4" s="338"/>
      <c r="N4" s="338"/>
      <c r="O4" s="338"/>
      <c r="P4" s="338"/>
      <c r="Q4" s="338"/>
      <c r="R4" s="338"/>
      <c r="S4" s="338"/>
      <c r="T4" s="338"/>
      <c r="U4" s="338"/>
      <c r="V4" s="338"/>
      <c r="W4" s="338"/>
      <c r="X4" s="338"/>
      <c r="Y4" s="338"/>
      <c r="Z4" s="338"/>
    </row>
    <row r="5" spans="1:26" ht="27" customHeight="1" x14ac:dyDescent="0.15">
      <c r="A5" s="272" t="s">
        <v>222</v>
      </c>
      <c r="B5" s="426"/>
      <c r="C5" s="426"/>
      <c r="D5" s="426"/>
      <c r="E5" s="427"/>
      <c r="F5" s="338"/>
      <c r="G5" s="338" t="s">
        <v>44</v>
      </c>
      <c r="H5" s="338" t="s">
        <v>39</v>
      </c>
      <c r="I5" s="338" t="s">
        <v>43</v>
      </c>
      <c r="J5" s="338" t="s">
        <v>42</v>
      </c>
      <c r="K5" s="338" t="s">
        <v>40</v>
      </c>
      <c r="L5" s="338" t="s">
        <v>41</v>
      </c>
      <c r="M5" s="338" t="s">
        <v>49</v>
      </c>
      <c r="N5" s="338" t="s">
        <v>45</v>
      </c>
      <c r="O5" s="338" t="s">
        <v>48</v>
      </c>
      <c r="P5" s="338" t="s">
        <v>47</v>
      </c>
      <c r="Q5" s="338" t="s">
        <v>230</v>
      </c>
      <c r="R5" s="338"/>
      <c r="S5" s="338"/>
      <c r="T5" s="338"/>
      <c r="U5" s="338"/>
      <c r="V5" s="338"/>
      <c r="W5" s="338"/>
      <c r="X5" s="338"/>
      <c r="Y5" s="338"/>
      <c r="Z5" s="338"/>
    </row>
    <row r="6" spans="1:26" ht="27" customHeight="1" x14ac:dyDescent="0.15">
      <c r="A6" s="273" t="s">
        <v>223</v>
      </c>
      <c r="B6" s="428"/>
      <c r="C6" s="428"/>
      <c r="D6" s="428"/>
      <c r="E6" s="429"/>
      <c r="F6" s="338"/>
      <c r="G6" s="338"/>
      <c r="H6" s="338"/>
      <c r="I6" s="338"/>
      <c r="J6" s="338"/>
      <c r="K6" s="338"/>
      <c r="L6" s="338"/>
      <c r="M6" s="338"/>
      <c r="N6" s="338"/>
      <c r="O6" s="338"/>
      <c r="P6" s="338"/>
      <c r="Q6" s="338"/>
      <c r="R6" s="338"/>
      <c r="S6" s="338"/>
      <c r="T6" s="338"/>
      <c r="U6" s="338"/>
      <c r="V6" s="338"/>
      <c r="W6" s="338"/>
      <c r="X6" s="338"/>
      <c r="Y6" s="338"/>
      <c r="Z6" s="338"/>
    </row>
    <row r="7" spans="1:26" ht="27" customHeight="1" x14ac:dyDescent="0.15">
      <c r="A7" s="273" t="s">
        <v>224</v>
      </c>
      <c r="B7" s="428"/>
      <c r="C7" s="428"/>
      <c r="D7" s="428"/>
      <c r="E7" s="429"/>
      <c r="F7" s="338"/>
      <c r="G7" s="338"/>
      <c r="H7" s="338"/>
      <c r="I7" s="338"/>
      <c r="J7" s="338"/>
      <c r="K7" s="338"/>
      <c r="L7" s="338"/>
      <c r="M7" s="338"/>
      <c r="N7" s="338"/>
      <c r="O7" s="338"/>
      <c r="P7" s="338"/>
      <c r="Q7" s="338"/>
      <c r="R7" s="338"/>
      <c r="S7" s="338"/>
      <c r="T7" s="338"/>
      <c r="U7" s="338"/>
      <c r="V7" s="338"/>
      <c r="W7" s="338"/>
      <c r="X7" s="338"/>
      <c r="Y7" s="338"/>
      <c r="Z7" s="338"/>
    </row>
    <row r="8" spans="1:26" ht="27" customHeight="1" x14ac:dyDescent="0.15">
      <c r="A8" s="271" t="s">
        <v>225</v>
      </c>
      <c r="B8" s="430"/>
      <c r="C8" s="431"/>
      <c r="D8" s="431"/>
      <c r="E8" s="432"/>
      <c r="F8" s="338"/>
      <c r="G8" s="338"/>
      <c r="H8" s="338"/>
      <c r="I8" s="338"/>
      <c r="J8" s="338"/>
      <c r="K8" s="338"/>
      <c r="L8" s="338"/>
      <c r="M8" s="338"/>
      <c r="N8" s="338"/>
      <c r="O8" s="338"/>
      <c r="P8" s="338"/>
      <c r="Q8" s="338"/>
      <c r="R8" s="338"/>
      <c r="S8" s="338"/>
      <c r="T8" s="338"/>
      <c r="U8" s="338"/>
      <c r="V8" s="338"/>
      <c r="W8" s="338"/>
      <c r="X8" s="338"/>
      <c r="Y8" s="338"/>
      <c r="Z8" s="338"/>
    </row>
    <row r="9" spans="1:26" ht="27" customHeight="1" x14ac:dyDescent="0.15">
      <c r="A9" s="377" t="s">
        <v>271</v>
      </c>
      <c r="B9" s="430"/>
      <c r="C9" s="431"/>
      <c r="D9" s="431"/>
      <c r="E9" s="432"/>
      <c r="F9" s="338"/>
      <c r="G9" s="338"/>
      <c r="H9" s="338"/>
      <c r="I9" s="338"/>
      <c r="J9" s="338"/>
      <c r="K9" s="338"/>
      <c r="L9" s="338"/>
      <c r="M9" s="338"/>
      <c r="N9" s="338"/>
      <c r="O9" s="338"/>
      <c r="P9" s="338"/>
      <c r="Q9" s="338"/>
      <c r="R9" s="338"/>
      <c r="S9" s="338"/>
      <c r="T9" s="338"/>
      <c r="U9" s="338"/>
      <c r="V9" s="338"/>
      <c r="W9" s="338"/>
      <c r="X9" s="338"/>
      <c r="Y9" s="338"/>
      <c r="Z9" s="338"/>
    </row>
    <row r="10" spans="1:26" ht="27" customHeight="1" thickBot="1" x14ac:dyDescent="0.2">
      <c r="A10" s="378" t="s">
        <v>226</v>
      </c>
      <c r="B10" s="414"/>
      <c r="C10" s="414"/>
      <c r="D10" s="414"/>
      <c r="E10" s="415"/>
      <c r="F10" s="338"/>
      <c r="G10" s="338"/>
      <c r="H10" s="338"/>
      <c r="I10" s="338"/>
      <c r="J10" s="338"/>
      <c r="K10" s="338"/>
      <c r="L10" s="338"/>
      <c r="M10" s="338"/>
      <c r="N10" s="338"/>
      <c r="O10" s="338"/>
      <c r="P10" s="338"/>
      <c r="Q10" s="338"/>
      <c r="R10" s="338"/>
      <c r="S10" s="338"/>
      <c r="T10" s="338"/>
      <c r="U10" s="338"/>
      <c r="V10" s="338"/>
      <c r="W10" s="338"/>
      <c r="X10" s="338"/>
      <c r="Y10" s="338"/>
      <c r="Z10" s="338"/>
    </row>
    <row r="11" spans="1:26" ht="21" customHeight="1" x14ac:dyDescent="0.15">
      <c r="F11" s="338"/>
      <c r="G11" s="338"/>
      <c r="H11" s="338"/>
      <c r="I11" s="338"/>
      <c r="J11" s="338"/>
      <c r="K11" s="338"/>
      <c r="L11" s="338"/>
      <c r="M11" s="338"/>
      <c r="N11" s="338"/>
      <c r="O11" s="338"/>
      <c r="P11" s="338"/>
      <c r="Q11" s="338"/>
      <c r="R11" s="338"/>
      <c r="S11" s="338"/>
      <c r="T11" s="338"/>
      <c r="U11" s="338"/>
      <c r="V11" s="338"/>
      <c r="W11" s="338"/>
      <c r="X11" s="338"/>
      <c r="Y11" s="338"/>
      <c r="Z11" s="338"/>
    </row>
    <row r="12" spans="1:26" ht="27" customHeight="1" x14ac:dyDescent="0.15">
      <c r="A12" s="416" t="s">
        <v>227</v>
      </c>
      <c r="B12" s="416"/>
      <c r="C12" s="416"/>
      <c r="D12" s="416"/>
      <c r="E12" s="416"/>
      <c r="F12" s="338"/>
      <c r="G12" s="338"/>
      <c r="H12" s="338"/>
      <c r="I12" s="338"/>
      <c r="J12" s="338"/>
      <c r="K12" s="338"/>
      <c r="L12" s="338"/>
      <c r="M12" s="338"/>
      <c r="N12" s="338"/>
      <c r="O12" s="338"/>
      <c r="P12" s="338"/>
      <c r="Q12" s="338"/>
      <c r="R12" s="338"/>
      <c r="S12" s="338"/>
      <c r="T12" s="338"/>
      <c r="U12" s="338"/>
      <c r="V12" s="338"/>
      <c r="W12" s="338"/>
      <c r="X12" s="338"/>
      <c r="Y12" s="338"/>
      <c r="Z12" s="338"/>
    </row>
    <row r="13" spans="1:26" x14ac:dyDescent="0.15">
      <c r="F13" s="338"/>
      <c r="G13" s="338"/>
      <c r="H13" s="338"/>
      <c r="I13" s="338"/>
      <c r="J13" s="338"/>
      <c r="K13" s="338"/>
      <c r="L13" s="338"/>
      <c r="M13" s="338"/>
      <c r="N13" s="338"/>
      <c r="O13" s="338"/>
      <c r="P13" s="338"/>
      <c r="Q13" s="338"/>
      <c r="R13" s="338"/>
      <c r="S13" s="338"/>
      <c r="T13" s="338"/>
      <c r="U13" s="338"/>
      <c r="V13" s="338"/>
      <c r="W13" s="338"/>
      <c r="X13" s="338"/>
      <c r="Y13" s="338"/>
      <c r="Z13" s="338"/>
    </row>
    <row r="14" spans="1:26" x14ac:dyDescent="0.15">
      <c r="A14" s="268" t="s">
        <v>228</v>
      </c>
      <c r="F14" s="338"/>
      <c r="G14" s="338"/>
      <c r="H14" s="338"/>
      <c r="I14" s="338"/>
      <c r="J14" s="338"/>
      <c r="K14" s="338"/>
      <c r="L14" s="338"/>
      <c r="M14" s="338"/>
      <c r="N14" s="338"/>
      <c r="O14" s="338"/>
      <c r="P14" s="338"/>
      <c r="Q14" s="338"/>
      <c r="R14" s="338"/>
      <c r="S14" s="338"/>
      <c r="T14" s="338"/>
      <c r="U14" s="338"/>
      <c r="V14" s="338"/>
      <c r="W14" s="338"/>
      <c r="X14" s="338"/>
      <c r="Y14" s="338"/>
      <c r="Z14" s="338"/>
    </row>
    <row r="15" spans="1:26" ht="25.2" customHeight="1" x14ac:dyDescent="0.15">
      <c r="A15" s="417"/>
      <c r="B15" s="418"/>
      <c r="C15" s="418"/>
      <c r="D15" s="418"/>
      <c r="E15" s="419"/>
      <c r="F15" s="338"/>
      <c r="G15" s="338"/>
      <c r="H15" s="338"/>
      <c r="I15" s="338"/>
      <c r="J15" s="338"/>
      <c r="K15" s="338"/>
      <c r="L15" s="338"/>
      <c r="M15" s="338"/>
      <c r="N15" s="338"/>
      <c r="O15" s="338"/>
      <c r="P15" s="338"/>
      <c r="Q15" s="338"/>
      <c r="R15" s="338"/>
      <c r="S15" s="338"/>
      <c r="T15" s="338"/>
      <c r="U15" s="338"/>
      <c r="V15" s="338"/>
      <c r="W15" s="338"/>
      <c r="X15" s="338"/>
      <c r="Y15" s="338"/>
      <c r="Z15" s="338"/>
    </row>
    <row r="16" spans="1:26" ht="25.2" customHeight="1" x14ac:dyDescent="0.15">
      <c r="A16" s="420"/>
      <c r="B16" s="421"/>
      <c r="C16" s="421"/>
      <c r="D16" s="421"/>
      <c r="E16" s="422"/>
      <c r="F16" s="338"/>
      <c r="G16" s="338"/>
      <c r="H16" s="338"/>
      <c r="I16" s="338"/>
      <c r="J16" s="338"/>
      <c r="K16" s="338"/>
      <c r="L16" s="338"/>
      <c r="M16" s="338"/>
      <c r="N16" s="338"/>
      <c r="O16" s="338"/>
      <c r="P16" s="338"/>
      <c r="Q16" s="338"/>
      <c r="R16" s="338"/>
      <c r="S16" s="338"/>
      <c r="T16" s="338"/>
      <c r="U16" s="338"/>
      <c r="V16" s="338"/>
      <c r="W16" s="338"/>
      <c r="X16" s="338"/>
      <c r="Y16" s="338"/>
      <c r="Z16" s="338"/>
    </row>
    <row r="17" spans="1:26" ht="25.2" customHeight="1" x14ac:dyDescent="0.15">
      <c r="A17" s="420"/>
      <c r="B17" s="421"/>
      <c r="C17" s="421"/>
      <c r="D17" s="421"/>
      <c r="E17" s="422"/>
      <c r="F17" s="338"/>
      <c r="G17" s="338"/>
      <c r="H17" s="338"/>
      <c r="I17" s="338"/>
      <c r="J17" s="338"/>
      <c r="K17" s="338"/>
      <c r="L17" s="338"/>
      <c r="M17" s="338"/>
      <c r="N17" s="338"/>
      <c r="O17" s="338"/>
      <c r="P17" s="338"/>
      <c r="Q17" s="338"/>
      <c r="R17" s="338"/>
      <c r="S17" s="338"/>
      <c r="T17" s="338"/>
      <c r="U17" s="338"/>
      <c r="V17" s="338"/>
      <c r="W17" s="338"/>
      <c r="X17" s="338"/>
      <c r="Y17" s="338"/>
      <c r="Z17" s="338"/>
    </row>
    <row r="18" spans="1:26" ht="25.2" customHeight="1" x14ac:dyDescent="0.15">
      <c r="A18" s="423"/>
      <c r="B18" s="424"/>
      <c r="C18" s="424"/>
      <c r="D18" s="424"/>
      <c r="E18" s="425"/>
      <c r="F18" s="338"/>
      <c r="G18" s="338"/>
      <c r="H18" s="338"/>
      <c r="I18" s="338"/>
      <c r="J18" s="338"/>
      <c r="K18" s="338"/>
      <c r="L18" s="338"/>
      <c r="M18" s="338"/>
      <c r="N18" s="338"/>
      <c r="O18" s="338"/>
      <c r="P18" s="338"/>
      <c r="Q18" s="338"/>
      <c r="R18" s="338"/>
      <c r="S18" s="338"/>
      <c r="T18" s="338"/>
      <c r="U18" s="338"/>
      <c r="V18" s="338"/>
      <c r="W18" s="338"/>
      <c r="X18" s="338"/>
      <c r="Y18" s="338"/>
      <c r="Z18" s="338"/>
    </row>
    <row r="19" spans="1:26" x14ac:dyDescent="0.15">
      <c r="F19" s="338"/>
      <c r="G19" s="338"/>
      <c r="H19" s="338"/>
      <c r="I19" s="338"/>
      <c r="J19" s="338"/>
      <c r="K19" s="338"/>
      <c r="L19" s="338"/>
      <c r="M19" s="338"/>
      <c r="N19" s="338"/>
      <c r="O19" s="338"/>
      <c r="P19" s="338"/>
      <c r="Q19" s="338"/>
      <c r="R19" s="338"/>
      <c r="S19" s="338"/>
      <c r="T19" s="338"/>
      <c r="U19" s="338"/>
      <c r="V19" s="338"/>
      <c r="W19" s="338"/>
      <c r="X19" s="338"/>
      <c r="Y19" s="338"/>
      <c r="Z19" s="338"/>
    </row>
    <row r="20" spans="1:26" x14ac:dyDescent="0.15">
      <c r="A20" s="338"/>
      <c r="B20" s="338"/>
      <c r="C20" s="338"/>
      <c r="D20" s="338"/>
      <c r="E20" s="338"/>
      <c r="F20" s="338"/>
      <c r="G20" s="338"/>
      <c r="H20" s="338"/>
      <c r="I20" s="338"/>
      <c r="J20" s="338"/>
      <c r="K20" s="338"/>
      <c r="L20" s="338"/>
      <c r="M20" s="338"/>
      <c r="N20" s="338"/>
      <c r="O20" s="338"/>
      <c r="P20" s="338"/>
      <c r="Q20" s="338"/>
      <c r="R20" s="338"/>
      <c r="S20" s="338"/>
      <c r="T20" s="338"/>
      <c r="U20" s="338"/>
      <c r="V20" s="338"/>
      <c r="W20" s="338"/>
      <c r="X20" s="338"/>
      <c r="Y20" s="338"/>
      <c r="Z20" s="338"/>
    </row>
    <row r="21" spans="1:26" x14ac:dyDescent="0.15">
      <c r="A21" s="338"/>
      <c r="B21" s="338"/>
      <c r="C21" s="338"/>
      <c r="D21" s="338"/>
      <c r="E21" s="338"/>
      <c r="F21" s="338"/>
      <c r="G21" s="338"/>
      <c r="H21" s="338"/>
      <c r="I21" s="338"/>
      <c r="J21" s="338"/>
      <c r="K21" s="338"/>
      <c r="L21" s="338"/>
      <c r="M21" s="338"/>
      <c r="N21" s="338"/>
      <c r="O21" s="338"/>
      <c r="P21" s="338"/>
      <c r="Q21" s="338"/>
      <c r="R21" s="338"/>
      <c r="S21" s="338"/>
      <c r="T21" s="338"/>
      <c r="U21" s="338"/>
      <c r="V21" s="338"/>
      <c r="W21" s="338"/>
      <c r="X21" s="338"/>
      <c r="Y21" s="338"/>
      <c r="Z21" s="338"/>
    </row>
    <row r="22" spans="1:26" x14ac:dyDescent="0.15">
      <c r="A22" s="338"/>
      <c r="B22" s="338"/>
      <c r="C22" s="338"/>
      <c r="D22" s="338"/>
      <c r="E22" s="338"/>
      <c r="F22" s="338"/>
      <c r="G22" s="338"/>
      <c r="H22" s="338"/>
      <c r="I22" s="338"/>
      <c r="J22" s="338"/>
      <c r="K22" s="338"/>
      <c r="L22" s="338"/>
      <c r="M22" s="338"/>
      <c r="N22" s="338"/>
      <c r="O22" s="338"/>
      <c r="P22" s="338"/>
      <c r="Q22" s="338"/>
      <c r="R22" s="338"/>
      <c r="S22" s="338"/>
      <c r="T22" s="338"/>
      <c r="U22" s="338"/>
      <c r="V22" s="338"/>
      <c r="W22" s="338"/>
      <c r="X22" s="338"/>
      <c r="Y22" s="338"/>
      <c r="Z22" s="338"/>
    </row>
    <row r="23" spans="1:26" x14ac:dyDescent="0.15">
      <c r="A23" s="338"/>
      <c r="B23" s="338"/>
      <c r="C23" s="338"/>
      <c r="D23" s="338"/>
      <c r="E23" s="338"/>
      <c r="F23" s="338"/>
      <c r="G23" s="338"/>
      <c r="H23" s="338"/>
      <c r="I23" s="338"/>
      <c r="J23" s="338"/>
      <c r="K23" s="338"/>
      <c r="L23" s="338"/>
      <c r="M23" s="338"/>
      <c r="N23" s="338"/>
      <c r="O23" s="338"/>
      <c r="P23" s="338"/>
      <c r="Q23" s="338"/>
      <c r="R23" s="338"/>
      <c r="S23" s="338"/>
      <c r="T23" s="338"/>
      <c r="U23" s="338"/>
      <c r="V23" s="338"/>
      <c r="W23" s="338"/>
      <c r="X23" s="338"/>
      <c r="Y23" s="338"/>
      <c r="Z23" s="338"/>
    </row>
    <row r="24" spans="1:26" x14ac:dyDescent="0.15">
      <c r="A24" s="338"/>
      <c r="B24" s="338"/>
      <c r="C24" s="338"/>
      <c r="D24" s="338"/>
      <c r="E24" s="338"/>
      <c r="F24" s="338"/>
      <c r="G24" s="338"/>
      <c r="H24" s="338"/>
      <c r="I24" s="338"/>
      <c r="J24" s="338"/>
      <c r="K24" s="338"/>
      <c r="L24" s="338"/>
      <c r="M24" s="338"/>
      <c r="N24" s="338"/>
      <c r="O24" s="338"/>
      <c r="P24" s="338"/>
      <c r="Q24" s="338"/>
      <c r="R24" s="338"/>
      <c r="S24" s="338"/>
      <c r="T24" s="338"/>
      <c r="U24" s="338"/>
      <c r="V24" s="338"/>
      <c r="W24" s="338"/>
      <c r="X24" s="338"/>
      <c r="Y24" s="338"/>
      <c r="Z24" s="338"/>
    </row>
    <row r="25" spans="1:26" x14ac:dyDescent="0.15">
      <c r="A25" s="338"/>
      <c r="B25" s="338"/>
      <c r="C25" s="338"/>
      <c r="D25" s="338"/>
      <c r="E25" s="338"/>
      <c r="F25" s="338"/>
      <c r="G25" s="338"/>
      <c r="H25" s="338"/>
      <c r="I25" s="338"/>
      <c r="J25" s="338"/>
      <c r="K25" s="338"/>
      <c r="L25" s="338"/>
      <c r="M25" s="338"/>
      <c r="N25" s="338"/>
      <c r="O25" s="338"/>
      <c r="P25" s="338"/>
      <c r="Q25" s="338"/>
      <c r="R25" s="338"/>
      <c r="S25" s="338"/>
      <c r="T25" s="338"/>
      <c r="U25" s="338"/>
      <c r="V25" s="338"/>
      <c r="W25" s="338"/>
      <c r="X25" s="338"/>
      <c r="Y25" s="338"/>
      <c r="Z25" s="338"/>
    </row>
    <row r="26" spans="1:26" x14ac:dyDescent="0.15">
      <c r="A26" s="338"/>
      <c r="B26" s="338"/>
      <c r="C26" s="338"/>
      <c r="D26" s="338"/>
      <c r="E26" s="338"/>
      <c r="F26" s="338"/>
      <c r="G26" s="338"/>
      <c r="H26" s="338"/>
      <c r="I26" s="338"/>
      <c r="J26" s="338"/>
      <c r="K26" s="338"/>
      <c r="L26" s="338"/>
      <c r="M26" s="338"/>
      <c r="N26" s="338"/>
      <c r="O26" s="338"/>
      <c r="P26" s="338"/>
      <c r="Q26" s="338"/>
      <c r="R26" s="338"/>
      <c r="S26" s="338"/>
      <c r="T26" s="338"/>
      <c r="U26" s="338"/>
      <c r="V26" s="338"/>
      <c r="W26" s="338"/>
      <c r="X26" s="338"/>
      <c r="Y26" s="338"/>
      <c r="Z26" s="338"/>
    </row>
    <row r="27" spans="1:26" x14ac:dyDescent="0.15">
      <c r="A27" s="338"/>
      <c r="B27" s="338"/>
      <c r="C27" s="338"/>
      <c r="D27" s="338"/>
      <c r="E27" s="338"/>
      <c r="F27" s="338"/>
      <c r="G27" s="338"/>
      <c r="H27" s="338"/>
      <c r="I27" s="338"/>
      <c r="J27" s="338"/>
      <c r="K27" s="338"/>
      <c r="L27" s="338"/>
      <c r="M27" s="338"/>
      <c r="N27" s="338"/>
      <c r="O27" s="338"/>
      <c r="P27" s="338"/>
      <c r="Q27" s="338"/>
      <c r="R27" s="338"/>
      <c r="S27" s="338"/>
      <c r="T27" s="338"/>
      <c r="U27" s="338"/>
      <c r="V27" s="338"/>
      <c r="W27" s="338"/>
      <c r="X27" s="338"/>
      <c r="Y27" s="338"/>
      <c r="Z27" s="338"/>
    </row>
    <row r="28" spans="1:26" x14ac:dyDescent="0.15">
      <c r="A28" s="338"/>
      <c r="B28" s="338"/>
      <c r="C28" s="338"/>
      <c r="D28" s="338"/>
      <c r="E28" s="338"/>
      <c r="F28" s="338"/>
      <c r="G28" s="338"/>
      <c r="H28" s="338"/>
      <c r="I28" s="338"/>
      <c r="J28" s="338"/>
      <c r="K28" s="338"/>
      <c r="L28" s="338"/>
      <c r="M28" s="338"/>
      <c r="N28" s="338"/>
      <c r="O28" s="338"/>
      <c r="P28" s="338"/>
      <c r="Q28" s="338"/>
      <c r="R28" s="338"/>
      <c r="S28" s="338"/>
      <c r="T28" s="338"/>
      <c r="U28" s="338"/>
      <c r="V28" s="338"/>
      <c r="W28" s="338"/>
      <c r="X28" s="338"/>
      <c r="Y28" s="338"/>
      <c r="Z28" s="338"/>
    </row>
    <row r="29" spans="1:26" x14ac:dyDescent="0.15">
      <c r="A29" s="338"/>
      <c r="B29" s="338"/>
      <c r="C29" s="338"/>
      <c r="D29" s="338"/>
      <c r="E29" s="338"/>
      <c r="F29" s="338"/>
      <c r="G29" s="338"/>
      <c r="H29" s="338"/>
      <c r="I29" s="338"/>
      <c r="J29" s="338"/>
      <c r="K29" s="338"/>
      <c r="L29" s="338"/>
      <c r="M29" s="338"/>
      <c r="N29" s="338"/>
      <c r="O29" s="338"/>
      <c r="P29" s="338"/>
      <c r="Q29" s="338"/>
      <c r="R29" s="338"/>
      <c r="S29" s="338"/>
      <c r="T29" s="338"/>
      <c r="U29" s="338"/>
      <c r="V29" s="338"/>
      <c r="W29" s="338"/>
      <c r="X29" s="338"/>
      <c r="Y29" s="338"/>
      <c r="Z29" s="338"/>
    </row>
    <row r="30" spans="1:26" x14ac:dyDescent="0.15">
      <c r="A30" s="338"/>
      <c r="B30" s="338"/>
      <c r="C30" s="338"/>
      <c r="D30" s="338"/>
      <c r="E30" s="338"/>
      <c r="F30" s="338"/>
      <c r="G30" s="338"/>
      <c r="H30" s="338"/>
      <c r="I30" s="338"/>
      <c r="J30" s="338"/>
      <c r="K30" s="338"/>
      <c r="L30" s="338"/>
      <c r="M30" s="338"/>
      <c r="N30" s="338"/>
      <c r="O30" s="338"/>
      <c r="P30" s="338"/>
      <c r="Q30" s="338"/>
      <c r="R30" s="338"/>
      <c r="S30" s="338"/>
      <c r="T30" s="338"/>
      <c r="U30" s="338"/>
      <c r="V30" s="338"/>
      <c r="W30" s="338"/>
      <c r="X30" s="338"/>
      <c r="Y30" s="338"/>
      <c r="Z30" s="338"/>
    </row>
    <row r="31" spans="1:26" x14ac:dyDescent="0.15">
      <c r="A31" s="338"/>
      <c r="B31" s="338"/>
      <c r="C31" s="338"/>
      <c r="D31" s="338"/>
      <c r="E31" s="338"/>
      <c r="F31" s="338"/>
      <c r="G31" s="338"/>
      <c r="H31" s="338"/>
      <c r="I31" s="338"/>
      <c r="J31" s="338"/>
      <c r="K31" s="338"/>
      <c r="L31" s="338"/>
      <c r="M31" s="338"/>
      <c r="N31" s="338"/>
      <c r="O31" s="338"/>
      <c r="P31" s="338"/>
      <c r="Q31" s="338"/>
      <c r="R31" s="338"/>
      <c r="S31" s="338"/>
      <c r="T31" s="338"/>
      <c r="U31" s="338"/>
      <c r="V31" s="338"/>
      <c r="W31" s="338"/>
      <c r="X31" s="338"/>
      <c r="Y31" s="338"/>
      <c r="Z31" s="338"/>
    </row>
    <row r="32" spans="1:26" x14ac:dyDescent="0.15">
      <c r="A32" s="338"/>
      <c r="B32" s="338"/>
      <c r="C32" s="338"/>
      <c r="D32" s="338"/>
      <c r="E32" s="338"/>
      <c r="F32" s="338"/>
      <c r="G32" s="338"/>
      <c r="H32" s="338"/>
      <c r="I32" s="338"/>
      <c r="J32" s="338"/>
      <c r="K32" s="338"/>
      <c r="L32" s="338"/>
      <c r="M32" s="338"/>
      <c r="N32" s="338"/>
      <c r="O32" s="338"/>
      <c r="P32" s="338"/>
      <c r="Q32" s="338"/>
      <c r="R32" s="338"/>
      <c r="S32" s="338"/>
      <c r="T32" s="338"/>
      <c r="U32" s="338"/>
      <c r="V32" s="338"/>
      <c r="W32" s="338"/>
      <c r="X32" s="338"/>
      <c r="Y32" s="338"/>
      <c r="Z32" s="338"/>
    </row>
    <row r="33" spans="1:26" x14ac:dyDescent="0.15">
      <c r="A33" s="338"/>
      <c r="B33" s="338"/>
      <c r="C33" s="338"/>
      <c r="D33" s="338"/>
      <c r="E33" s="338"/>
      <c r="F33" s="338"/>
      <c r="G33" s="338"/>
      <c r="H33" s="338"/>
      <c r="I33" s="338"/>
      <c r="J33" s="338"/>
      <c r="K33" s="338"/>
      <c r="L33" s="338"/>
      <c r="M33" s="338"/>
      <c r="N33" s="338"/>
      <c r="O33" s="338"/>
      <c r="P33" s="338"/>
      <c r="Q33" s="338"/>
      <c r="R33" s="338"/>
      <c r="S33" s="338"/>
      <c r="T33" s="338"/>
      <c r="U33" s="338"/>
      <c r="V33" s="338"/>
      <c r="W33" s="338"/>
      <c r="X33" s="338"/>
      <c r="Y33" s="338"/>
      <c r="Z33" s="338"/>
    </row>
    <row r="34" spans="1:26" x14ac:dyDescent="0.15">
      <c r="A34" s="338"/>
      <c r="B34" s="338"/>
      <c r="C34" s="338"/>
      <c r="D34" s="338"/>
      <c r="E34" s="338"/>
      <c r="F34" s="338"/>
      <c r="G34" s="338"/>
      <c r="H34" s="338"/>
      <c r="I34" s="338"/>
      <c r="J34" s="338"/>
      <c r="K34" s="338"/>
      <c r="L34" s="338"/>
      <c r="M34" s="338"/>
      <c r="N34" s="338"/>
      <c r="O34" s="338"/>
      <c r="P34" s="338"/>
      <c r="Q34" s="338"/>
      <c r="R34" s="338"/>
      <c r="S34" s="338"/>
      <c r="T34" s="338"/>
      <c r="U34" s="338"/>
      <c r="V34" s="338"/>
      <c r="W34" s="338"/>
      <c r="X34" s="338"/>
      <c r="Y34" s="338"/>
      <c r="Z34" s="338"/>
    </row>
    <row r="35" spans="1:26" x14ac:dyDescent="0.15">
      <c r="A35" s="338"/>
      <c r="B35" s="338"/>
      <c r="C35" s="338"/>
      <c r="D35" s="338"/>
      <c r="E35" s="338"/>
      <c r="F35" s="338"/>
      <c r="G35" s="338"/>
      <c r="H35" s="338"/>
      <c r="I35" s="338"/>
      <c r="J35" s="338"/>
      <c r="K35" s="338"/>
      <c r="L35" s="338"/>
      <c r="M35" s="338"/>
      <c r="N35" s="338"/>
      <c r="O35" s="338"/>
      <c r="P35" s="338"/>
      <c r="Q35" s="338"/>
      <c r="R35" s="338"/>
      <c r="S35" s="338"/>
      <c r="T35" s="338"/>
      <c r="U35" s="338"/>
      <c r="V35" s="338"/>
      <c r="W35" s="338"/>
      <c r="X35" s="338"/>
      <c r="Y35" s="338"/>
      <c r="Z35" s="338"/>
    </row>
    <row r="36" spans="1:26" x14ac:dyDescent="0.15">
      <c r="A36" s="338"/>
      <c r="B36" s="338"/>
      <c r="C36" s="338"/>
      <c r="D36" s="338"/>
      <c r="E36" s="338"/>
      <c r="F36" s="338"/>
      <c r="G36" s="338"/>
      <c r="H36" s="338"/>
      <c r="I36" s="338"/>
      <c r="J36" s="338"/>
      <c r="K36" s="338"/>
      <c r="L36" s="338"/>
      <c r="M36" s="338"/>
      <c r="N36" s="338"/>
      <c r="O36" s="338"/>
      <c r="P36" s="338"/>
      <c r="Q36" s="338"/>
      <c r="R36" s="338"/>
      <c r="S36" s="338"/>
      <c r="T36" s="338"/>
      <c r="U36" s="338"/>
      <c r="V36" s="338"/>
      <c r="W36" s="338"/>
      <c r="X36" s="338"/>
      <c r="Y36" s="338"/>
      <c r="Z36" s="338"/>
    </row>
    <row r="37" spans="1:26" x14ac:dyDescent="0.15">
      <c r="A37" s="338"/>
      <c r="B37" s="338"/>
      <c r="C37" s="338"/>
      <c r="D37" s="338"/>
      <c r="E37" s="338"/>
      <c r="F37" s="338"/>
      <c r="G37" s="338"/>
      <c r="H37" s="338"/>
      <c r="I37" s="338"/>
      <c r="J37" s="338"/>
      <c r="K37" s="338"/>
      <c r="L37" s="338"/>
      <c r="M37" s="338"/>
      <c r="N37" s="338"/>
      <c r="O37" s="338"/>
      <c r="P37" s="338"/>
      <c r="Q37" s="338"/>
      <c r="R37" s="338"/>
      <c r="S37" s="338"/>
      <c r="T37" s="338"/>
      <c r="U37" s="338"/>
      <c r="V37" s="338"/>
      <c r="W37" s="338"/>
      <c r="X37" s="338"/>
      <c r="Y37" s="338"/>
      <c r="Z37" s="338"/>
    </row>
    <row r="38" spans="1:26" x14ac:dyDescent="0.15">
      <c r="A38" s="338"/>
      <c r="B38" s="338"/>
      <c r="C38" s="338"/>
      <c r="D38" s="338"/>
      <c r="E38" s="338"/>
      <c r="F38" s="338"/>
      <c r="G38" s="338"/>
      <c r="H38" s="338"/>
      <c r="I38" s="338"/>
      <c r="J38" s="338"/>
      <c r="K38" s="338"/>
      <c r="L38" s="338"/>
      <c r="M38" s="338"/>
      <c r="N38" s="338"/>
      <c r="O38" s="338"/>
      <c r="P38" s="338"/>
      <c r="Q38" s="338"/>
      <c r="R38" s="338"/>
      <c r="S38" s="338"/>
      <c r="T38" s="338"/>
      <c r="U38" s="338"/>
      <c r="V38" s="338"/>
      <c r="W38" s="338"/>
      <c r="X38" s="338"/>
      <c r="Y38" s="338"/>
      <c r="Z38" s="338"/>
    </row>
    <row r="39" spans="1:26" x14ac:dyDescent="0.15">
      <c r="A39" s="338"/>
      <c r="B39" s="338"/>
      <c r="C39" s="338"/>
      <c r="D39" s="338"/>
      <c r="E39" s="338"/>
      <c r="F39" s="338"/>
      <c r="G39" s="338"/>
      <c r="H39" s="338"/>
      <c r="I39" s="338"/>
      <c r="J39" s="338"/>
      <c r="K39" s="338"/>
      <c r="L39" s="338"/>
      <c r="M39" s="338"/>
      <c r="N39" s="338"/>
      <c r="O39" s="338"/>
      <c r="P39" s="338"/>
      <c r="Q39" s="338"/>
      <c r="R39" s="338"/>
      <c r="S39" s="338"/>
      <c r="T39" s="338"/>
      <c r="U39" s="338"/>
      <c r="V39" s="338"/>
      <c r="W39" s="338"/>
      <c r="X39" s="338"/>
      <c r="Y39" s="338"/>
      <c r="Z39" s="338"/>
    </row>
    <row r="40" spans="1:26" x14ac:dyDescent="0.15">
      <c r="A40" s="338"/>
      <c r="B40" s="338"/>
      <c r="C40" s="338"/>
      <c r="D40" s="338"/>
      <c r="E40" s="338"/>
      <c r="F40" s="338"/>
      <c r="G40" s="338"/>
      <c r="H40" s="338"/>
      <c r="I40" s="338"/>
      <c r="J40" s="338"/>
      <c r="K40" s="338"/>
      <c r="L40" s="338"/>
      <c r="M40" s="338"/>
      <c r="N40" s="338"/>
      <c r="O40" s="338"/>
      <c r="P40" s="338"/>
      <c r="Q40" s="338"/>
      <c r="R40" s="338"/>
      <c r="S40" s="338"/>
      <c r="T40" s="338"/>
      <c r="U40" s="338"/>
      <c r="V40" s="338"/>
      <c r="W40" s="338"/>
      <c r="X40" s="338"/>
      <c r="Y40" s="338"/>
      <c r="Z40" s="338"/>
    </row>
    <row r="41" spans="1:26" x14ac:dyDescent="0.15">
      <c r="A41" s="338"/>
      <c r="B41" s="338"/>
      <c r="C41" s="338"/>
      <c r="D41" s="338"/>
      <c r="E41" s="338"/>
      <c r="F41" s="338"/>
      <c r="G41" s="338"/>
      <c r="H41" s="338"/>
      <c r="I41" s="338"/>
      <c r="J41" s="338"/>
      <c r="K41" s="338"/>
      <c r="L41" s="338"/>
      <c r="M41" s="338"/>
      <c r="N41" s="338"/>
      <c r="O41" s="338"/>
      <c r="P41" s="338"/>
      <c r="Q41" s="338"/>
      <c r="R41" s="338"/>
      <c r="S41" s="338"/>
      <c r="T41" s="338"/>
      <c r="U41" s="338"/>
      <c r="V41" s="338"/>
      <c r="W41" s="338"/>
      <c r="X41" s="338"/>
      <c r="Y41" s="338"/>
      <c r="Z41" s="338"/>
    </row>
    <row r="42" spans="1:26" x14ac:dyDescent="0.15">
      <c r="A42" s="338"/>
      <c r="B42" s="338"/>
      <c r="C42" s="338"/>
      <c r="D42" s="338"/>
      <c r="E42" s="338"/>
      <c r="F42" s="338"/>
      <c r="G42" s="338"/>
      <c r="H42" s="338"/>
      <c r="I42" s="338"/>
      <c r="J42" s="338"/>
      <c r="K42" s="338"/>
      <c r="L42" s="338"/>
      <c r="M42" s="338"/>
      <c r="N42" s="338"/>
      <c r="O42" s="338"/>
      <c r="P42" s="338"/>
      <c r="Q42" s="338"/>
      <c r="R42" s="338"/>
      <c r="S42" s="338"/>
      <c r="T42" s="338"/>
      <c r="U42" s="338"/>
      <c r="V42" s="338"/>
      <c r="W42" s="338"/>
      <c r="X42" s="338"/>
      <c r="Y42" s="338"/>
      <c r="Z42" s="338"/>
    </row>
    <row r="43" spans="1:26" x14ac:dyDescent="0.15">
      <c r="A43" s="338"/>
      <c r="B43" s="338"/>
      <c r="C43" s="338"/>
      <c r="D43" s="338"/>
      <c r="E43" s="338"/>
      <c r="F43" s="338"/>
      <c r="G43" s="338"/>
      <c r="H43" s="338"/>
      <c r="I43" s="338"/>
      <c r="J43" s="338"/>
      <c r="K43" s="338"/>
      <c r="L43" s="338"/>
      <c r="M43" s="338"/>
      <c r="N43" s="338"/>
      <c r="O43" s="338"/>
      <c r="P43" s="338"/>
      <c r="Q43" s="338"/>
      <c r="R43" s="338"/>
      <c r="S43" s="338"/>
      <c r="T43" s="338"/>
      <c r="U43" s="338"/>
      <c r="V43" s="338"/>
      <c r="W43" s="338"/>
      <c r="X43" s="338"/>
      <c r="Y43" s="338"/>
      <c r="Z43" s="338"/>
    </row>
    <row r="44" spans="1:26" x14ac:dyDescent="0.15">
      <c r="A44" s="338"/>
      <c r="B44" s="338"/>
      <c r="C44" s="338"/>
      <c r="D44" s="338"/>
      <c r="E44" s="338"/>
      <c r="F44" s="338"/>
      <c r="G44" s="338"/>
      <c r="H44" s="338"/>
      <c r="I44" s="338"/>
      <c r="J44" s="338"/>
      <c r="K44" s="338"/>
      <c r="L44" s="338"/>
      <c r="M44" s="338"/>
      <c r="N44" s="338"/>
      <c r="O44" s="338"/>
      <c r="P44" s="338"/>
      <c r="Q44" s="338"/>
      <c r="R44" s="338"/>
      <c r="S44" s="338"/>
      <c r="T44" s="338"/>
      <c r="U44" s="338"/>
      <c r="V44" s="338"/>
      <c r="W44" s="338"/>
      <c r="X44" s="338"/>
      <c r="Y44" s="338"/>
      <c r="Z44" s="338"/>
    </row>
    <row r="45" spans="1:26" x14ac:dyDescent="0.15">
      <c r="A45" s="338"/>
      <c r="B45" s="338"/>
      <c r="C45" s="338"/>
      <c r="D45" s="338"/>
      <c r="E45" s="338"/>
      <c r="F45" s="338"/>
      <c r="G45" s="338"/>
      <c r="H45" s="338"/>
      <c r="I45" s="338"/>
      <c r="J45" s="338"/>
      <c r="K45" s="338"/>
      <c r="L45" s="338"/>
      <c r="M45" s="338"/>
      <c r="N45" s="338"/>
      <c r="O45" s="338"/>
      <c r="P45" s="338"/>
      <c r="Q45" s="338"/>
      <c r="R45" s="338"/>
      <c r="S45" s="338"/>
      <c r="T45" s="338"/>
      <c r="U45" s="338"/>
      <c r="V45" s="338"/>
      <c r="W45" s="338"/>
      <c r="X45" s="338"/>
      <c r="Y45" s="338"/>
      <c r="Z45" s="338"/>
    </row>
    <row r="46" spans="1:26" x14ac:dyDescent="0.15">
      <c r="A46" s="338"/>
      <c r="B46" s="338"/>
      <c r="C46" s="338"/>
      <c r="D46" s="338"/>
      <c r="E46" s="338"/>
      <c r="F46" s="338"/>
      <c r="G46" s="338"/>
      <c r="H46" s="338"/>
      <c r="I46" s="338"/>
      <c r="J46" s="338"/>
      <c r="K46" s="338"/>
      <c r="L46" s="338"/>
      <c r="M46" s="338"/>
      <c r="N46" s="338"/>
      <c r="O46" s="338"/>
      <c r="P46" s="338"/>
      <c r="Q46" s="338"/>
      <c r="R46" s="338"/>
      <c r="S46" s="338"/>
      <c r="T46" s="338"/>
      <c r="U46" s="338"/>
      <c r="V46" s="338"/>
      <c r="W46" s="338"/>
      <c r="X46" s="338"/>
      <c r="Y46" s="338"/>
      <c r="Z46" s="338"/>
    </row>
    <row r="47" spans="1:26" x14ac:dyDescent="0.15">
      <c r="A47" s="338"/>
      <c r="B47" s="338"/>
      <c r="C47" s="338"/>
      <c r="D47" s="338"/>
      <c r="E47" s="338"/>
      <c r="F47" s="338"/>
      <c r="G47" s="338"/>
      <c r="H47" s="338"/>
      <c r="I47" s="338"/>
      <c r="J47" s="338"/>
      <c r="K47" s="338"/>
      <c r="L47" s="338"/>
      <c r="M47" s="338"/>
      <c r="N47" s="338"/>
      <c r="O47" s="338"/>
      <c r="P47" s="338"/>
      <c r="Q47" s="338"/>
      <c r="R47" s="338"/>
      <c r="S47" s="338"/>
      <c r="T47" s="338"/>
      <c r="U47" s="338"/>
      <c r="V47" s="338"/>
      <c r="W47" s="338"/>
      <c r="X47" s="338"/>
      <c r="Y47" s="338"/>
      <c r="Z47" s="338"/>
    </row>
    <row r="48" spans="1:26" x14ac:dyDescent="0.15">
      <c r="A48" s="338"/>
      <c r="B48" s="338"/>
      <c r="C48" s="338"/>
      <c r="D48" s="338"/>
      <c r="E48" s="338"/>
      <c r="F48" s="338"/>
      <c r="G48" s="338"/>
      <c r="H48" s="338"/>
      <c r="I48" s="338"/>
      <c r="J48" s="338"/>
      <c r="K48" s="338"/>
      <c r="L48" s="338"/>
      <c r="M48" s="338"/>
      <c r="N48" s="338"/>
      <c r="O48" s="338"/>
      <c r="P48" s="338"/>
      <c r="Q48" s="338"/>
      <c r="R48" s="338"/>
      <c r="S48" s="338"/>
      <c r="T48" s="338"/>
      <c r="U48" s="338"/>
      <c r="V48" s="338"/>
      <c r="W48" s="338"/>
      <c r="X48" s="338"/>
      <c r="Y48" s="338"/>
      <c r="Z48" s="338"/>
    </row>
  </sheetData>
  <mergeCells count="8">
    <mergeCell ref="B10:E10"/>
    <mergeCell ref="A12:E12"/>
    <mergeCell ref="A15:E18"/>
    <mergeCell ref="B5:E5"/>
    <mergeCell ref="B6:E6"/>
    <mergeCell ref="B7:E7"/>
    <mergeCell ref="B8:E8"/>
    <mergeCell ref="B9:E9"/>
  </mergeCells>
  <phoneticPr fontId="3"/>
  <dataValidations count="1">
    <dataValidation type="list" allowBlank="1" showInputMessage="1" showErrorMessage="1" sqref="B5:E5" xr:uid="{B60E2648-1B8B-4119-97AF-F83B9A45A981}">
      <formula1>$G$5:$Q$5</formula1>
    </dataValidation>
  </dataValidations>
  <pageMargins left="0.78700000000000003" right="0.78700000000000003" top="0.98399999999999999" bottom="0.98399999999999999" header="0.51200000000000001" footer="0.51200000000000001"/>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774C5-8984-4044-8DCB-3C038388B283}">
  <sheetPr codeName="Sheet3">
    <tabColor rgb="FFFFFF00"/>
  </sheetPr>
  <dimension ref="A1:AN20"/>
  <sheetViews>
    <sheetView workbookViewId="0">
      <selection activeCell="R5" sqref="R5"/>
    </sheetView>
  </sheetViews>
  <sheetFormatPr defaultRowHeight="13.2" x14ac:dyDescent="0.2"/>
  <cols>
    <col min="1" max="3" width="5" style="65" customWidth="1"/>
    <col min="4" max="4" width="7.109375" style="65" bestFit="1" customWidth="1"/>
    <col min="5" max="5" width="15.21875" style="65" customWidth="1"/>
    <col min="6" max="8" width="11.109375" style="65" customWidth="1"/>
    <col min="9" max="16" width="4.21875" style="65" bestFit="1" customWidth="1"/>
    <col min="17" max="17" width="4.21875" style="65" customWidth="1"/>
    <col min="18" max="21" width="5" style="65" customWidth="1"/>
    <col min="22" max="25" width="4.21875" style="65" customWidth="1"/>
    <col min="26" max="33" width="4.21875" style="65" bestFit="1" customWidth="1"/>
    <col min="34" max="36" width="8.77734375" style="65" customWidth="1"/>
    <col min="37" max="37" width="10.6640625" style="65" customWidth="1"/>
    <col min="38" max="38" width="3.88671875" style="65" customWidth="1"/>
    <col min="39" max="39" width="8.88671875" style="65" customWidth="1"/>
    <col min="40" max="16384" width="8.88671875" style="65"/>
  </cols>
  <sheetData>
    <row r="1" spans="1:40" x14ac:dyDescent="0.2">
      <c r="A1" s="12" t="s">
        <v>87</v>
      </c>
      <c r="Z1" s="11"/>
    </row>
    <row r="2" spans="1:40" ht="13.2" customHeight="1" x14ac:dyDescent="0.2">
      <c r="A2" s="434" t="s">
        <v>88</v>
      </c>
      <c r="B2" s="435" t="s">
        <v>250</v>
      </c>
      <c r="C2" s="438" t="s">
        <v>241</v>
      </c>
      <c r="D2" s="433" t="s">
        <v>30</v>
      </c>
      <c r="E2" s="437" t="s">
        <v>251</v>
      </c>
      <c r="F2" s="437" t="s">
        <v>245</v>
      </c>
      <c r="G2" s="437" t="s">
        <v>246</v>
      </c>
      <c r="H2" s="433" t="s">
        <v>89</v>
      </c>
      <c r="I2" s="434" t="s">
        <v>32</v>
      </c>
      <c r="J2" s="445"/>
      <c r="K2" s="445"/>
      <c r="L2" s="445"/>
      <c r="M2" s="445"/>
      <c r="N2" s="445"/>
      <c r="O2" s="445"/>
      <c r="P2" s="445"/>
      <c r="Q2" s="446"/>
      <c r="R2" s="447" t="s">
        <v>90</v>
      </c>
      <c r="S2" s="449" t="s">
        <v>91</v>
      </c>
      <c r="T2" s="451" t="s">
        <v>34</v>
      </c>
      <c r="U2" s="452"/>
      <c r="V2" s="434" t="s">
        <v>92</v>
      </c>
      <c r="W2" s="445"/>
      <c r="X2" s="445"/>
      <c r="Y2" s="446"/>
      <c r="Z2" s="434" t="s">
        <v>33</v>
      </c>
      <c r="AA2" s="445"/>
      <c r="AB2" s="445"/>
      <c r="AC2" s="445"/>
      <c r="AD2" s="445"/>
      <c r="AE2" s="445"/>
      <c r="AF2" s="445"/>
      <c r="AG2" s="446"/>
      <c r="AH2" s="447" t="s">
        <v>93</v>
      </c>
      <c r="AI2" s="449" t="s">
        <v>94</v>
      </c>
      <c r="AJ2" s="437" t="s">
        <v>58</v>
      </c>
      <c r="AK2" s="441" t="s">
        <v>95</v>
      </c>
      <c r="AM2" s="260" t="s">
        <v>208</v>
      </c>
      <c r="AN2" s="379"/>
    </row>
    <row r="3" spans="1:40" x14ac:dyDescent="0.2">
      <c r="A3" s="434"/>
      <c r="B3" s="436"/>
      <c r="C3" s="439"/>
      <c r="D3" s="433"/>
      <c r="E3" s="433"/>
      <c r="F3" s="433"/>
      <c r="G3" s="433"/>
      <c r="H3" s="433"/>
      <c r="I3" s="453" t="s">
        <v>96</v>
      </c>
      <c r="J3" s="454"/>
      <c r="K3" s="453" t="s">
        <v>97</v>
      </c>
      <c r="L3" s="454"/>
      <c r="M3" s="443" t="s">
        <v>98</v>
      </c>
      <c r="N3" s="444"/>
      <c r="O3" s="443" t="s">
        <v>99</v>
      </c>
      <c r="P3" s="444"/>
      <c r="Q3" s="455" t="s">
        <v>64</v>
      </c>
      <c r="R3" s="448"/>
      <c r="S3" s="450"/>
      <c r="T3" s="451"/>
      <c r="U3" s="452"/>
      <c r="V3" s="453" t="s">
        <v>25</v>
      </c>
      <c r="W3" s="454"/>
      <c r="X3" s="443" t="s">
        <v>26</v>
      </c>
      <c r="Y3" s="444"/>
      <c r="Z3" s="453" t="s">
        <v>100</v>
      </c>
      <c r="AA3" s="454"/>
      <c r="AB3" s="453" t="s">
        <v>101</v>
      </c>
      <c r="AC3" s="454"/>
      <c r="AD3" s="443" t="s">
        <v>102</v>
      </c>
      <c r="AE3" s="444"/>
      <c r="AF3" s="443" t="s">
        <v>103</v>
      </c>
      <c r="AG3" s="444"/>
      <c r="AH3" s="448"/>
      <c r="AI3" s="450"/>
      <c r="AJ3" s="433"/>
      <c r="AK3" s="442"/>
      <c r="AM3" s="262" t="s">
        <v>209</v>
      </c>
      <c r="AN3" s="380"/>
    </row>
    <row r="4" spans="1:40" x14ac:dyDescent="0.2">
      <c r="A4" s="434"/>
      <c r="B4" s="436"/>
      <c r="C4" s="440"/>
      <c r="D4" s="433"/>
      <c r="E4" s="433"/>
      <c r="F4" s="433"/>
      <c r="G4" s="433"/>
      <c r="H4" s="433"/>
      <c r="I4" s="181" t="s">
        <v>2</v>
      </c>
      <c r="J4" s="181" t="s">
        <v>3</v>
      </c>
      <c r="K4" s="181" t="s">
        <v>2</v>
      </c>
      <c r="L4" s="181" t="s">
        <v>3</v>
      </c>
      <c r="M4" s="182" t="s">
        <v>2</v>
      </c>
      <c r="N4" s="182" t="s">
        <v>3</v>
      </c>
      <c r="O4" s="182" t="s">
        <v>2</v>
      </c>
      <c r="P4" s="182" t="s">
        <v>3</v>
      </c>
      <c r="Q4" s="456"/>
      <c r="R4" s="448"/>
      <c r="S4" s="450"/>
      <c r="T4" s="451"/>
      <c r="U4" s="452"/>
      <c r="V4" s="179" t="s">
        <v>104</v>
      </c>
      <c r="W4" s="179" t="s">
        <v>105</v>
      </c>
      <c r="X4" s="180" t="s">
        <v>104</v>
      </c>
      <c r="Y4" s="180" t="s">
        <v>105</v>
      </c>
      <c r="Z4" s="181" t="s">
        <v>2</v>
      </c>
      <c r="AA4" s="181" t="s">
        <v>3</v>
      </c>
      <c r="AB4" s="181" t="s">
        <v>2</v>
      </c>
      <c r="AC4" s="181" t="s">
        <v>3</v>
      </c>
      <c r="AD4" s="182" t="s">
        <v>2</v>
      </c>
      <c r="AE4" s="182" t="s">
        <v>3</v>
      </c>
      <c r="AF4" s="182" t="s">
        <v>2</v>
      </c>
      <c r="AG4" s="182" t="s">
        <v>3</v>
      </c>
      <c r="AH4" s="448"/>
      <c r="AI4" s="450"/>
      <c r="AJ4" s="433"/>
      <c r="AK4" s="442"/>
      <c r="AM4" s="261"/>
      <c r="AN4" s="379"/>
    </row>
    <row r="5" spans="1:40" s="75" customFormat="1" ht="28.2" customHeight="1" x14ac:dyDescent="0.2">
      <c r="A5" s="361" t="str">
        <f>IF(D5=0,"",申込書!D1)</f>
        <v/>
      </c>
      <c r="B5" s="362"/>
      <c r="C5" s="363" t="str">
        <f>IF(申込書!D2="","",申込書!D2)</f>
        <v/>
      </c>
      <c r="D5" s="74">
        <f>申込書!D7</f>
        <v>0</v>
      </c>
      <c r="E5" s="74">
        <f>申込書!B4</f>
        <v>0</v>
      </c>
      <c r="F5" s="74">
        <f>申込書!B5</f>
        <v>0</v>
      </c>
      <c r="G5" s="74">
        <f>申込書!D5</f>
        <v>0</v>
      </c>
      <c r="H5" s="74">
        <f>申込書!B9</f>
        <v>0</v>
      </c>
      <c r="I5" s="74">
        <f ca="1">COUNTIFS(参加選手登録!$DV$6:$DV$20,"中学",参加選手登録!$DW$6:$DW$20,1)</f>
        <v>0</v>
      </c>
      <c r="J5" s="74">
        <f ca="1">COUNTIFS(参加選手登録!$DV$6:$DV$20,"高校",参加選手登録!$DW$6:$DW$20,1)</f>
        <v>0</v>
      </c>
      <c r="K5" s="74">
        <f ca="1">COUNTIFS(参加選手登録!$DV$6:$DV$20,"中学",参加選手登録!$DW$6:$DW$20,2)</f>
        <v>0</v>
      </c>
      <c r="L5" s="74">
        <f ca="1">COUNTIFS(参加選手登録!$DV$6:$DV$20,"高校",参加選手登録!$DW$6:$DW$20,2)</f>
        <v>0</v>
      </c>
      <c r="M5" s="74">
        <f ca="1">COUNTIFS(参加選手登録!$DV$26:$DV$40,"中学",参加選手登録!$DW$26:$DW$40,1)</f>
        <v>0</v>
      </c>
      <c r="N5" s="74">
        <f ca="1">COUNTIFS(参加選手登録!$DV$26:$DV$40,"高校",参加選手登録!$DW$26:$DW$40,1)</f>
        <v>0</v>
      </c>
      <c r="O5" s="74">
        <f ca="1">COUNTIFS(参加選手登録!$DV$26:$DV$40,"中学",参加選手登録!$DW$26:$DW$40,2)</f>
        <v>0</v>
      </c>
      <c r="P5" s="74">
        <f ca="1">COUNTIFS(参加選手登録!$DV$26:$DV$40,"高校",参加選手登録!$DW$26:$DW$40,2)</f>
        <v>0</v>
      </c>
      <c r="Q5" s="74">
        <f ca="1">SUM(I5:P5)</f>
        <v>0</v>
      </c>
      <c r="R5" s="74">
        <f>申込書!C31</f>
        <v>0</v>
      </c>
      <c r="S5" s="74">
        <f>申込書!C32</f>
        <v>0</v>
      </c>
      <c r="T5" s="74">
        <f>申込書!C34</f>
        <v>0</v>
      </c>
      <c r="U5" s="218"/>
      <c r="V5" s="183">
        <f>MIN(参加選手登録!B6:B20)</f>
        <v>0</v>
      </c>
      <c r="W5" s="183">
        <f>MAX(参加選手登録!B6:B20)</f>
        <v>0</v>
      </c>
      <c r="X5" s="183">
        <f>MIN(参加選手登録!B26:B40)</f>
        <v>0</v>
      </c>
      <c r="Y5" s="183">
        <f>MAX(参加選手登録!B26:B40)</f>
        <v>0</v>
      </c>
      <c r="Z5" s="74">
        <f t="shared" ref="Z5:AG5" ca="1" si="0">I5*I6</f>
        <v>0</v>
      </c>
      <c r="AA5" s="74">
        <f t="shared" ca="1" si="0"/>
        <v>0</v>
      </c>
      <c r="AB5" s="74">
        <f t="shared" ca="1" si="0"/>
        <v>0</v>
      </c>
      <c r="AC5" s="74">
        <f t="shared" ca="1" si="0"/>
        <v>0</v>
      </c>
      <c r="AD5" s="74">
        <f t="shared" ca="1" si="0"/>
        <v>0</v>
      </c>
      <c r="AE5" s="74">
        <f t="shared" ca="1" si="0"/>
        <v>0</v>
      </c>
      <c r="AF5" s="74">
        <f t="shared" ca="1" si="0"/>
        <v>0</v>
      </c>
      <c r="AG5" s="74">
        <f t="shared" ca="1" si="0"/>
        <v>0</v>
      </c>
      <c r="AH5" s="74">
        <f>R5*R6</f>
        <v>0</v>
      </c>
      <c r="AI5" s="74">
        <f>S5*S6</f>
        <v>0</v>
      </c>
      <c r="AJ5" s="74">
        <f>T5*T6</f>
        <v>0</v>
      </c>
      <c r="AK5" s="74">
        <f ca="1">申込書!D36</f>
        <v>0</v>
      </c>
      <c r="AM5" s="259">
        <f>ランキング表申込書!H8</f>
        <v>0</v>
      </c>
      <c r="AN5" s="218"/>
    </row>
    <row r="6" spans="1:40" x14ac:dyDescent="0.2">
      <c r="H6" s="66" t="s">
        <v>35</v>
      </c>
      <c r="I6" s="184">
        <v>2000</v>
      </c>
      <c r="J6" s="184">
        <v>2000</v>
      </c>
      <c r="K6" s="184">
        <v>3000</v>
      </c>
      <c r="L6" s="184">
        <v>3000</v>
      </c>
      <c r="M6" s="184">
        <v>2000</v>
      </c>
      <c r="N6" s="184">
        <v>2000</v>
      </c>
      <c r="O6" s="184">
        <v>3000</v>
      </c>
      <c r="P6" s="184">
        <v>3000</v>
      </c>
      <c r="Q6" s="185"/>
      <c r="R6" s="88">
        <v>500</v>
      </c>
      <c r="S6" s="88">
        <v>500</v>
      </c>
      <c r="T6" s="88">
        <v>1000</v>
      </c>
      <c r="U6" s="11"/>
      <c r="V6" s="11"/>
      <c r="W6" s="11"/>
      <c r="X6" s="11"/>
    </row>
    <row r="8" spans="1:40" x14ac:dyDescent="0.2">
      <c r="A8" s="89" t="s">
        <v>106</v>
      </c>
    </row>
    <row r="9" spans="1:40" ht="13.8" x14ac:dyDescent="0.2">
      <c r="D9" s="186" t="s">
        <v>166</v>
      </c>
      <c r="E9" s="186" t="s">
        <v>52</v>
      </c>
      <c r="F9" s="353" t="s">
        <v>157</v>
      </c>
      <c r="G9" s="353" t="s">
        <v>161</v>
      </c>
      <c r="H9" s="186" t="s">
        <v>77</v>
      </c>
      <c r="I9" s="186" t="s">
        <v>78</v>
      </c>
      <c r="J9" s="233" t="s">
        <v>167</v>
      </c>
      <c r="K9" s="233" t="s">
        <v>168</v>
      </c>
      <c r="L9" s="353" t="s">
        <v>219</v>
      </c>
      <c r="M9" s="354" t="s">
        <v>269</v>
      </c>
    </row>
    <row r="10" spans="1:40" ht="13.8" x14ac:dyDescent="0.2">
      <c r="B10" s="11" t="s">
        <v>27</v>
      </c>
      <c r="C10" s="11"/>
      <c r="D10" s="187" t="str">
        <f>IF(申込書!B19="","",申込書!B19)</f>
        <v/>
      </c>
      <c r="E10" s="187" t="str">
        <f>IF(申込書!B14="","",申込書!B14)</f>
        <v/>
      </c>
      <c r="F10" s="266" t="str">
        <f>IF(申込書!B15="","",申込書!B15)</f>
        <v/>
      </c>
      <c r="G10" s="266" t="str">
        <f>IF(申込書!B16="","",申込書!B16)</f>
        <v/>
      </c>
      <c r="H10" s="187" t="str">
        <f>IF(申込書!B17="","",申込書!B17)</f>
        <v/>
      </c>
      <c r="I10" s="187" t="str">
        <f>IF(申込書!B18="","",申込書!B18)</f>
        <v/>
      </c>
      <c r="J10" s="187" t="str">
        <f>IF(申込書!B21="","",申込書!B21)</f>
        <v/>
      </c>
      <c r="K10" s="187" t="str">
        <f>IF(申込書!B22="","",申込書!B22)</f>
        <v/>
      </c>
      <c r="L10" s="266" t="str">
        <f>IF(申込書!B20="","",申込書!B20)</f>
        <v/>
      </c>
      <c r="M10" s="276" t="str">
        <f>IF(申込書!B23="","",申込書!B23)</f>
        <v/>
      </c>
    </row>
    <row r="11" spans="1:40" ht="13.8" x14ac:dyDescent="0.2">
      <c r="B11" s="11" t="s">
        <v>28</v>
      </c>
      <c r="C11" s="11"/>
      <c r="D11" s="187" t="str">
        <f>IF(申込書!C19="","",申込書!C19)</f>
        <v/>
      </c>
      <c r="E11" s="187" t="str">
        <f>IF(申込書!C14="","",申込書!C14)</f>
        <v/>
      </c>
      <c r="F11" s="266" t="str">
        <f>IF(申込書!C15="","",申込書!C15)</f>
        <v/>
      </c>
      <c r="G11" s="266" t="str">
        <f>IF(申込書!C16="","",申込書!C16)</f>
        <v/>
      </c>
      <c r="H11" s="187" t="str">
        <f>IF(申込書!C17="","",申込書!C17)</f>
        <v/>
      </c>
      <c r="I11" s="187" t="str">
        <f>IF(申込書!C18="","",申込書!C18)</f>
        <v/>
      </c>
      <c r="J11" s="187" t="str">
        <f>IF(申込書!C21="","",申込書!C21)</f>
        <v/>
      </c>
      <c r="K11" s="187" t="str">
        <f>IF(申込書!C22="","",申込書!C22)</f>
        <v/>
      </c>
      <c r="L11" s="266" t="str">
        <f>IF(申込書!C20="","",申込書!C20)</f>
        <v/>
      </c>
      <c r="M11" s="276" t="str">
        <f>IF(申込書!C23="","",申込書!C23)</f>
        <v/>
      </c>
    </row>
    <row r="12" spans="1:40" ht="13.8" x14ac:dyDescent="0.2">
      <c r="B12" s="11" t="s">
        <v>156</v>
      </c>
      <c r="C12" s="11"/>
      <c r="D12" s="187" t="str">
        <f>IF(申込書!D19="","",申込書!D19)</f>
        <v/>
      </c>
      <c r="E12" s="187" t="str">
        <f>IF(申込書!D14="","",申込書!D14)</f>
        <v/>
      </c>
      <c r="F12" s="266" t="str">
        <f>IF(申込書!D15="","",申込書!D15)</f>
        <v/>
      </c>
      <c r="G12" s="266" t="str">
        <f>IF(申込書!D16="","",申込書!D16)</f>
        <v/>
      </c>
      <c r="H12" s="187" t="str">
        <f>IF(申込書!D17="","",申込書!D17)</f>
        <v/>
      </c>
      <c r="I12" s="187" t="str">
        <f>IF(申込書!D18="","",申込書!D18)</f>
        <v/>
      </c>
      <c r="J12" s="187" t="str">
        <f>IF(申込書!D21="","",申込書!D21)</f>
        <v/>
      </c>
      <c r="K12" s="187" t="str">
        <f>IF(申込書!D22="","",申込書!D22)</f>
        <v/>
      </c>
      <c r="L12" s="266" t="str">
        <f>IF(申込書!D20="","",申込書!D20)</f>
        <v/>
      </c>
      <c r="M12" s="276" t="str">
        <f>IF(申込書!D23="","",申込書!D23)</f>
        <v/>
      </c>
    </row>
    <row r="14" spans="1:40" s="11" customFormat="1" ht="12.6" x14ac:dyDescent="0.15">
      <c r="A14" s="12" t="s">
        <v>231</v>
      </c>
    </row>
    <row r="15" spans="1:40" s="11" customFormat="1" ht="12.6" x14ac:dyDescent="0.15">
      <c r="D15" s="266" t="s">
        <v>196</v>
      </c>
      <c r="E15" s="266" t="s">
        <v>31</v>
      </c>
      <c r="F15" s="266" t="s">
        <v>232</v>
      </c>
      <c r="G15" s="266" t="s">
        <v>206</v>
      </c>
      <c r="H15" s="276" t="s">
        <v>270</v>
      </c>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8"/>
    </row>
    <row r="16" spans="1:40" s="11" customFormat="1" ht="12.6" x14ac:dyDescent="0.15">
      <c r="D16" s="274">
        <f>【別紙】大型バス申込!B5</f>
        <v>0</v>
      </c>
      <c r="E16" s="274">
        <f>【別紙】大型バス申込!B6</f>
        <v>0</v>
      </c>
      <c r="F16" s="274">
        <f>【別紙】大型バス申込!B7</f>
        <v>0</v>
      </c>
      <c r="G16" s="275">
        <f>【別紙】大型バス申込!B8</f>
        <v>0</v>
      </c>
      <c r="H16" s="279">
        <f>【別紙】大型バス申込!B9</f>
        <v>0</v>
      </c>
      <c r="I16" s="277"/>
      <c r="J16" s="277"/>
      <c r="K16" s="277"/>
      <c r="L16" s="277"/>
      <c r="M16" s="277"/>
      <c r="N16" s="277"/>
      <c r="O16" s="277"/>
      <c r="P16" s="277"/>
      <c r="Q16" s="277"/>
      <c r="R16" s="277"/>
      <c r="S16" s="277"/>
      <c r="T16" s="277"/>
      <c r="U16" s="277"/>
      <c r="V16" s="277"/>
      <c r="W16" s="277"/>
      <c r="X16" s="277"/>
      <c r="Y16" s="277"/>
      <c r="Z16" s="277"/>
      <c r="AA16" s="277"/>
      <c r="AB16" s="277"/>
      <c r="AC16" s="277"/>
      <c r="AD16" s="277"/>
      <c r="AE16" s="277"/>
      <c r="AF16" s="277"/>
      <c r="AG16" s="277"/>
      <c r="AH16" s="277"/>
      <c r="AI16" s="277"/>
      <c r="AJ16" s="278"/>
    </row>
    <row r="17" spans="11:15" s="11" customFormat="1" ht="12.6" x14ac:dyDescent="0.15"/>
    <row r="20" spans="11:15" x14ac:dyDescent="0.2">
      <c r="K20" s="352"/>
      <c r="O20" s="351"/>
    </row>
  </sheetData>
  <mergeCells count="30">
    <mergeCell ref="AJ2:AJ4"/>
    <mergeCell ref="Q3:Q4"/>
    <mergeCell ref="V3:W3"/>
    <mergeCell ref="X3:Y3"/>
    <mergeCell ref="Z3:AA3"/>
    <mergeCell ref="AB3:AC3"/>
    <mergeCell ref="AK2:AK4"/>
    <mergeCell ref="AF3:AG3"/>
    <mergeCell ref="I2:Q2"/>
    <mergeCell ref="R2:R4"/>
    <mergeCell ref="S2:S4"/>
    <mergeCell ref="T2:T4"/>
    <mergeCell ref="U2:U4"/>
    <mergeCell ref="V2:Y2"/>
    <mergeCell ref="I3:J3"/>
    <mergeCell ref="K3:L3"/>
    <mergeCell ref="M3:N3"/>
    <mergeCell ref="O3:P3"/>
    <mergeCell ref="AD3:AE3"/>
    <mergeCell ref="Z2:AG2"/>
    <mergeCell ref="AH2:AH4"/>
    <mergeCell ref="AI2:AI4"/>
    <mergeCell ref="H2:H4"/>
    <mergeCell ref="A2:A4"/>
    <mergeCell ref="B2:B4"/>
    <mergeCell ref="D2:D4"/>
    <mergeCell ref="F2:F4"/>
    <mergeCell ref="G2:G4"/>
    <mergeCell ref="E2:E4"/>
    <mergeCell ref="C2:C4"/>
  </mergeCells>
  <phoneticPr fontId="3"/>
  <dataValidations count="1">
    <dataValidation allowBlank="1" showInputMessage="1" showErrorMessage="1" error="7文字以内で入力してください。または、市立・町立・村立は省略してください。または、小学校は「小」、中学校は「中」、高校は「高」、大学は「大」と省略してください。" sqref="Z4:AG4 K3 M3 O3 I4:P4 AH2:AI2 I2:I3 Z2:Z3 AB3 AD3 AF3 R2:S2" xr:uid="{3491BABE-7B05-422D-AD60-6D78B3478BFD}"/>
  </dataValidation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C9FD96-0EBE-4076-9737-4FBC693B0ACA}">
  <sheetPr codeName="Sheet7"/>
  <dimension ref="A2:D37"/>
  <sheetViews>
    <sheetView workbookViewId="0">
      <selection activeCell="D36" sqref="D36"/>
    </sheetView>
  </sheetViews>
  <sheetFormatPr defaultRowHeight="12.6" x14ac:dyDescent="0.15"/>
  <cols>
    <col min="1" max="1" width="39.88671875" style="12" bestFit="1" customWidth="1"/>
    <col min="2" max="4" width="23.33203125" style="12" customWidth="1"/>
    <col min="5" max="5" width="10.88671875" style="12" customWidth="1"/>
    <col min="6" max="6" width="3.5546875" style="12" customWidth="1"/>
    <col min="7" max="7" width="39.88671875" style="12" bestFit="1" customWidth="1"/>
    <col min="8" max="9" width="8.88671875" style="12"/>
    <col min="10" max="10" width="39.88671875" style="12" customWidth="1"/>
    <col min="11" max="16384" width="8.88671875" style="12"/>
  </cols>
  <sheetData>
    <row r="2" spans="1:4" x14ac:dyDescent="0.15">
      <c r="A2" s="12" t="s">
        <v>107</v>
      </c>
      <c r="B2" s="12" t="s">
        <v>6</v>
      </c>
      <c r="C2" s="12" t="s">
        <v>16</v>
      </c>
      <c r="D2" s="12" t="s">
        <v>16</v>
      </c>
    </row>
    <row r="3" spans="1:4" x14ac:dyDescent="0.15">
      <c r="A3" s="12" t="s">
        <v>117</v>
      </c>
      <c r="B3" s="12" t="s">
        <v>8</v>
      </c>
      <c r="C3" s="12" t="s">
        <v>16</v>
      </c>
      <c r="D3" s="12" t="s">
        <v>16</v>
      </c>
    </row>
    <row r="4" spans="1:4" x14ac:dyDescent="0.15">
      <c r="A4" s="12" t="s">
        <v>118</v>
      </c>
      <c r="B4" s="12" t="s">
        <v>19</v>
      </c>
      <c r="C4" s="12" t="s">
        <v>16</v>
      </c>
      <c r="D4" s="12" t="s">
        <v>16</v>
      </c>
    </row>
    <row r="5" spans="1:4" x14ac:dyDescent="0.15">
      <c r="A5" s="12" t="s">
        <v>108</v>
      </c>
      <c r="B5" s="12" t="s">
        <v>9</v>
      </c>
      <c r="C5" s="12" t="s">
        <v>16</v>
      </c>
      <c r="D5" s="12" t="s">
        <v>16</v>
      </c>
    </row>
    <row r="6" spans="1:4" x14ac:dyDescent="0.15">
      <c r="A6" s="12" t="s">
        <v>275</v>
      </c>
      <c r="B6" s="12" t="s">
        <v>20</v>
      </c>
      <c r="C6" s="12" t="s">
        <v>16</v>
      </c>
      <c r="D6" s="12" t="s">
        <v>16</v>
      </c>
    </row>
    <row r="7" spans="1:4" x14ac:dyDescent="0.15">
      <c r="A7" s="12" t="s">
        <v>276</v>
      </c>
      <c r="B7" s="12" t="s">
        <v>261</v>
      </c>
      <c r="C7" s="12" t="s">
        <v>262</v>
      </c>
      <c r="D7" s="12" t="s">
        <v>16</v>
      </c>
    </row>
    <row r="8" spans="1:4" x14ac:dyDescent="0.15">
      <c r="A8" s="12" t="s">
        <v>119</v>
      </c>
      <c r="B8" s="12" t="s">
        <v>263</v>
      </c>
      <c r="C8" s="12" t="s">
        <v>264</v>
      </c>
      <c r="D8" s="12" t="s">
        <v>16</v>
      </c>
    </row>
    <row r="9" spans="1:4" x14ac:dyDescent="0.15">
      <c r="A9" s="12" t="s">
        <v>109</v>
      </c>
      <c r="B9" s="12" t="s">
        <v>136</v>
      </c>
      <c r="C9" s="12" t="s">
        <v>137</v>
      </c>
      <c r="D9" s="12" t="s">
        <v>138</v>
      </c>
    </row>
    <row r="10" spans="1:4" x14ac:dyDescent="0.15">
      <c r="A10" s="12" t="s">
        <v>120</v>
      </c>
      <c r="B10" s="12" t="s">
        <v>139</v>
      </c>
      <c r="C10" s="12" t="s">
        <v>140</v>
      </c>
      <c r="D10" s="12" t="s">
        <v>141</v>
      </c>
    </row>
    <row r="11" spans="1:4" x14ac:dyDescent="0.15">
      <c r="A11" s="12" t="s">
        <v>253</v>
      </c>
      <c r="B11" s="12" t="s">
        <v>255</v>
      </c>
      <c r="C11" s="12" t="s">
        <v>257</v>
      </c>
      <c r="D11" s="12" t="s">
        <v>256</v>
      </c>
    </row>
    <row r="12" spans="1:4" x14ac:dyDescent="0.15">
      <c r="A12" s="12" t="s">
        <v>121</v>
      </c>
      <c r="B12" s="12" t="s">
        <v>18</v>
      </c>
      <c r="C12" s="12" t="s">
        <v>145</v>
      </c>
      <c r="D12" s="12" t="s">
        <v>16</v>
      </c>
    </row>
    <row r="13" spans="1:4" x14ac:dyDescent="0.15">
      <c r="A13" s="12" t="s">
        <v>122</v>
      </c>
      <c r="B13" s="12" t="s">
        <v>6</v>
      </c>
      <c r="C13" s="12" t="s">
        <v>16</v>
      </c>
      <c r="D13" s="12" t="s">
        <v>16</v>
      </c>
    </row>
    <row r="14" spans="1:4" x14ac:dyDescent="0.15">
      <c r="A14" s="12" t="s">
        <v>126</v>
      </c>
      <c r="B14" s="12" t="s">
        <v>136</v>
      </c>
      <c r="C14" s="12" t="s">
        <v>16</v>
      </c>
      <c r="D14" s="12" t="s">
        <v>16</v>
      </c>
    </row>
    <row r="15" spans="1:4" x14ac:dyDescent="0.15">
      <c r="A15" s="12" t="s">
        <v>123</v>
      </c>
      <c r="B15" s="12" t="s">
        <v>141</v>
      </c>
      <c r="C15" s="12" t="s">
        <v>16</v>
      </c>
      <c r="D15" s="12" t="s">
        <v>16</v>
      </c>
    </row>
    <row r="16" spans="1:4" x14ac:dyDescent="0.15">
      <c r="A16" s="12" t="s">
        <v>146</v>
      </c>
      <c r="B16" s="12" t="s">
        <v>66</v>
      </c>
      <c r="C16" s="12" t="s">
        <v>255</v>
      </c>
      <c r="D16" s="12" t="s">
        <v>16</v>
      </c>
    </row>
    <row r="17" spans="1:4" x14ac:dyDescent="0.15">
      <c r="A17" s="12" t="s">
        <v>124</v>
      </c>
      <c r="B17" s="12" t="s">
        <v>147</v>
      </c>
      <c r="C17" s="12" t="s">
        <v>148</v>
      </c>
      <c r="D17" s="12" t="s">
        <v>16</v>
      </c>
    </row>
    <row r="18" spans="1:4" x14ac:dyDescent="0.15">
      <c r="A18" s="12" t="s">
        <v>142</v>
      </c>
      <c r="B18" s="12" t="s">
        <v>255</v>
      </c>
      <c r="C18" s="12" t="s">
        <v>16</v>
      </c>
      <c r="D18" s="12" t="s">
        <v>16</v>
      </c>
    </row>
    <row r="19" spans="1:4" x14ac:dyDescent="0.15">
      <c r="A19" s="12" t="s">
        <v>125</v>
      </c>
      <c r="B19" s="12" t="s">
        <v>138</v>
      </c>
      <c r="C19" s="12" t="s">
        <v>143</v>
      </c>
      <c r="D19" s="12" t="s">
        <v>144</v>
      </c>
    </row>
    <row r="20" spans="1:4" x14ac:dyDescent="0.15">
      <c r="A20" s="12" t="s">
        <v>16</v>
      </c>
      <c r="B20" s="12" t="s">
        <v>16</v>
      </c>
      <c r="C20" s="12" t="s">
        <v>16</v>
      </c>
      <c r="D20" s="12" t="s">
        <v>16</v>
      </c>
    </row>
    <row r="22" spans="1:4" x14ac:dyDescent="0.15">
      <c r="A22" s="12" t="s">
        <v>110</v>
      </c>
      <c r="B22" s="12" t="s">
        <v>6</v>
      </c>
      <c r="C22" s="12" t="s">
        <v>4</v>
      </c>
      <c r="D22" s="12" t="s">
        <v>4</v>
      </c>
    </row>
    <row r="23" spans="1:4" x14ac:dyDescent="0.15">
      <c r="A23" s="12" t="s">
        <v>127</v>
      </c>
      <c r="B23" s="12" t="s">
        <v>70</v>
      </c>
      <c r="C23" s="12" t="s">
        <v>4</v>
      </c>
      <c r="D23" s="12" t="s">
        <v>4</v>
      </c>
    </row>
    <row r="24" spans="1:4" x14ac:dyDescent="0.15">
      <c r="A24" s="12" t="s">
        <v>128</v>
      </c>
      <c r="B24" s="12" t="s">
        <v>19</v>
      </c>
      <c r="C24" s="12" t="s">
        <v>4</v>
      </c>
      <c r="D24" s="12" t="s">
        <v>4</v>
      </c>
    </row>
    <row r="25" spans="1:4" x14ac:dyDescent="0.15">
      <c r="A25" s="12" t="s">
        <v>129</v>
      </c>
      <c r="B25" s="12" t="s">
        <v>71</v>
      </c>
      <c r="C25" s="12" t="s">
        <v>4</v>
      </c>
      <c r="D25" s="12" t="s">
        <v>4</v>
      </c>
    </row>
    <row r="26" spans="1:4" x14ac:dyDescent="0.15">
      <c r="A26" s="12" t="s">
        <v>130</v>
      </c>
      <c r="B26" s="12" t="s">
        <v>266</v>
      </c>
      <c r="C26" s="12" t="s">
        <v>267</v>
      </c>
      <c r="D26" s="12" t="s">
        <v>4</v>
      </c>
    </row>
    <row r="27" spans="1:4" x14ac:dyDescent="0.15">
      <c r="A27" s="12" t="s">
        <v>277</v>
      </c>
      <c r="B27" s="12" t="s">
        <v>20</v>
      </c>
      <c r="C27" s="12" t="s">
        <v>4</v>
      </c>
      <c r="D27" s="12" t="s">
        <v>4</v>
      </c>
    </row>
    <row r="28" spans="1:4" x14ac:dyDescent="0.15">
      <c r="A28" s="12" t="s">
        <v>278</v>
      </c>
      <c r="B28" s="12" t="s">
        <v>67</v>
      </c>
      <c r="C28" s="12" t="s">
        <v>4</v>
      </c>
      <c r="D28" s="12" t="s">
        <v>4</v>
      </c>
    </row>
    <row r="29" spans="1:4" x14ac:dyDescent="0.15">
      <c r="A29" s="12" t="s">
        <v>111</v>
      </c>
      <c r="B29" s="12" t="s">
        <v>136</v>
      </c>
      <c r="C29" s="12" t="s">
        <v>137</v>
      </c>
      <c r="D29" s="12" t="s">
        <v>138</v>
      </c>
    </row>
    <row r="30" spans="1:4" x14ac:dyDescent="0.15">
      <c r="A30" s="12" t="s">
        <v>112</v>
      </c>
      <c r="B30" s="12" t="s">
        <v>139</v>
      </c>
      <c r="C30" s="12" t="s">
        <v>140</v>
      </c>
      <c r="D30" s="12" t="s">
        <v>141</v>
      </c>
    </row>
    <row r="31" spans="1:4" x14ac:dyDescent="0.15">
      <c r="A31" s="12" t="s">
        <v>254</v>
      </c>
      <c r="B31" s="12" t="s">
        <v>258</v>
      </c>
      <c r="C31" s="12" t="s">
        <v>259</v>
      </c>
      <c r="D31" s="12" t="s">
        <v>260</v>
      </c>
    </row>
    <row r="32" spans="1:4" x14ac:dyDescent="0.15">
      <c r="A32" s="12" t="s">
        <v>131</v>
      </c>
      <c r="B32" s="12" t="s">
        <v>18</v>
      </c>
      <c r="C32" s="12" t="s">
        <v>4</v>
      </c>
      <c r="D32" s="12" t="s">
        <v>4</v>
      </c>
    </row>
    <row r="33" spans="1:4" x14ac:dyDescent="0.15">
      <c r="A33" s="12" t="s">
        <v>132</v>
      </c>
      <c r="B33" s="12" t="s">
        <v>6</v>
      </c>
      <c r="C33" s="12" t="s">
        <v>4</v>
      </c>
      <c r="D33" s="12" t="s">
        <v>4</v>
      </c>
    </row>
    <row r="34" spans="1:4" x14ac:dyDescent="0.15">
      <c r="A34" s="12" t="s">
        <v>135</v>
      </c>
      <c r="B34" s="12" t="s">
        <v>6</v>
      </c>
      <c r="C34" s="12" t="s">
        <v>4</v>
      </c>
      <c r="D34" s="12" t="s">
        <v>4</v>
      </c>
    </row>
    <row r="35" spans="1:4" x14ac:dyDescent="0.15">
      <c r="A35" s="12" t="s">
        <v>133</v>
      </c>
      <c r="B35" s="12" t="s">
        <v>258</v>
      </c>
      <c r="C35" s="12" t="s">
        <v>4</v>
      </c>
      <c r="D35" s="12" t="s">
        <v>4</v>
      </c>
    </row>
    <row r="36" spans="1:4" x14ac:dyDescent="0.15">
      <c r="A36" s="12" t="s">
        <v>134</v>
      </c>
      <c r="B36" s="12" t="s">
        <v>138</v>
      </c>
      <c r="C36" s="12" t="s">
        <v>143</v>
      </c>
      <c r="D36" s="12" t="s">
        <v>144</v>
      </c>
    </row>
    <row r="37" spans="1:4" x14ac:dyDescent="0.15">
      <c r="A37" s="12" t="s">
        <v>16</v>
      </c>
      <c r="B37" s="12" t="s">
        <v>16</v>
      </c>
      <c r="C37" s="12" t="s">
        <v>16</v>
      </c>
      <c r="D37" s="12" t="s">
        <v>4</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4</vt:i4>
      </vt:variant>
    </vt:vector>
  </HeadingPairs>
  <TitlesOfParts>
    <vt:vector size="11" baseType="lpstr">
      <vt:lpstr>申込書</vt:lpstr>
      <vt:lpstr>参加選手登録</vt:lpstr>
      <vt:lpstr>ランキング表申込書</vt:lpstr>
      <vt:lpstr>　　　　　　　　　　　　　　　　　　　　　　　　　　　　　　　</vt:lpstr>
      <vt:lpstr>【別紙】大型バス申込</vt:lpstr>
      <vt:lpstr>人数集計</vt:lpstr>
      <vt:lpstr>種目</vt:lpstr>
      <vt:lpstr>【別紙】大型バス申込!Print_Area</vt:lpstr>
      <vt:lpstr>参加選手登録!Print_Area</vt:lpstr>
      <vt:lpstr>申込書!Print_Area</vt:lpstr>
      <vt:lpstr>参加選手登録!Print_Titles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osrk100</dc:creator>
  <cp:lastModifiedBy>強 高橋</cp:lastModifiedBy>
  <cp:lastPrinted>2026-06-28T06:02:46Z</cp:lastPrinted>
  <dcterms:created xsi:type="dcterms:W3CDTF">2014-05-10T12:46:56Z</dcterms:created>
  <dcterms:modified xsi:type="dcterms:W3CDTF">2026-07-22T09:21:00Z</dcterms:modified>
</cp:coreProperties>
</file>