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s62\Desktop\1_webページ\02_千葉顕彰\"/>
    </mc:Choice>
  </mc:AlternateContent>
  <xr:revisionPtr revIDLastSave="0" documentId="13_ncr:1_{B9D3D82E-306F-4404-9113-FFD30A21CEF7}" xr6:coauthVersionLast="47" xr6:coauthVersionMax="47" xr10:uidLastSave="{00000000-0000-0000-0000-000000000000}"/>
  <workbookProtection workbookAlgorithmName="SHA-512" workbookHashValue="VvErvTEkGe/iUpTrs4YcX5viHm5qUggQ1aNfMkvRkD2qN4mPB3yIoJAz90jHmxqcIgaJCRdi3i5lM1443nAA/A==" workbookSaltValue="DbDGrSOxHQlwAr0ZEXMwYQ==" workbookSpinCount="100000" lockStructure="1"/>
  <bookViews>
    <workbookView xWindow="-108" yWindow="-108" windowWidth="23256" windowHeight="13896" xr2:uid="{774A75EA-950B-46C0-9116-B10300E77D0F}"/>
  </bookViews>
  <sheets>
    <sheet name="記録証4" sheetId="6" r:id="rId1"/>
    <sheet name="記録証リレー" sheetId="5" r:id="rId2"/>
    <sheet name="データ貼付" sheetId="4" state="hidden" r:id="rId3"/>
    <sheet name="データ貼付リレー" sheetId="2" state="hidden" r:id="rId4"/>
  </sheets>
  <definedNames>
    <definedName name="_xlnm._FilterDatabase" localSheetId="2" hidden="1">データ貼付!$A$1:$R$358</definedName>
    <definedName name="_xlnm.Print_Area" localSheetId="0">記録証4!$A$4:$I$42</definedName>
    <definedName name="_xlnm.Print_Area" localSheetId="1">記録証リレー!$A$4:$I$42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B974" i="4"/>
  <c r="A974" i="4" s="1"/>
  <c r="B975" i="4"/>
  <c r="A975" i="4" s="1"/>
  <c r="A976" i="4"/>
  <c r="B976" i="4"/>
  <c r="B977" i="4"/>
  <c r="A977" i="4" s="1"/>
  <c r="B978" i="4"/>
  <c r="A978" i="4" s="1"/>
  <c r="B979" i="4"/>
  <c r="A979" i="4" s="1"/>
  <c r="B980" i="4"/>
  <c r="A980" i="4" s="1"/>
  <c r="B981" i="4"/>
  <c r="A981" i="4" s="1"/>
  <c r="A982" i="4"/>
  <c r="B982" i="4"/>
  <c r="B983" i="4"/>
  <c r="A983" i="4" s="1"/>
  <c r="B984" i="4"/>
  <c r="A984" i="4" s="1"/>
  <c r="B985" i="4"/>
  <c r="A985" i="4" s="1"/>
  <c r="B986" i="4"/>
  <c r="A986" i="4" s="1"/>
  <c r="B987" i="4"/>
  <c r="A987" i="4" s="1"/>
  <c r="B988" i="4"/>
  <c r="A988" i="4" s="1"/>
  <c r="B989" i="4"/>
  <c r="A989" i="4" s="1"/>
  <c r="B990" i="4"/>
  <c r="A990" i="4" s="1"/>
  <c r="B991" i="4"/>
  <c r="A991" i="4" s="1"/>
  <c r="B992" i="4"/>
  <c r="A992" i="4" s="1"/>
  <c r="B993" i="4"/>
  <c r="A993" i="4" s="1"/>
  <c r="B994" i="4"/>
  <c r="A994" i="4" s="1"/>
  <c r="B995" i="4"/>
  <c r="A995" i="4" s="1"/>
  <c r="B996" i="4"/>
  <c r="A996" i="4" s="1"/>
  <c r="B997" i="4"/>
  <c r="A997" i="4" s="1"/>
  <c r="B998" i="4"/>
  <c r="A998" i="4" s="1"/>
  <c r="B999" i="4"/>
  <c r="A999" i="4" s="1"/>
  <c r="B1000" i="4"/>
  <c r="A1000" i="4" s="1"/>
  <c r="B1001" i="4"/>
  <c r="A1001" i="4" s="1"/>
  <c r="B1002" i="4"/>
  <c r="A1002" i="4" s="1"/>
  <c r="B1003" i="4"/>
  <c r="A1003" i="4" s="1"/>
  <c r="B1004" i="4"/>
  <c r="A1004" i="4" s="1"/>
  <c r="B1005" i="4"/>
  <c r="A1005" i="4" s="1"/>
  <c r="B1006" i="4"/>
  <c r="A1006" i="4" s="1"/>
  <c r="B1007" i="4"/>
  <c r="A1007" i="4" s="1"/>
  <c r="B1008" i="4"/>
  <c r="A1008" i="4" s="1"/>
  <c r="B1009" i="4"/>
  <c r="A1009" i="4" s="1"/>
  <c r="B1010" i="4"/>
  <c r="A1010" i="4" s="1"/>
  <c r="B1011" i="4"/>
  <c r="A1011" i="4" s="1"/>
  <c r="B1012" i="4"/>
  <c r="A1012" i="4" s="1"/>
  <c r="B1013" i="4"/>
  <c r="A1013" i="4" s="1"/>
  <c r="B1014" i="4"/>
  <c r="A1014" i="4" s="1"/>
  <c r="B1015" i="4"/>
  <c r="A1015" i="4" s="1"/>
  <c r="B1016" i="4"/>
  <c r="A1016" i="4" s="1"/>
  <c r="B1017" i="4"/>
  <c r="A1017" i="4" s="1"/>
  <c r="B1018" i="4"/>
  <c r="A1018" i="4" s="1"/>
  <c r="B1019" i="4"/>
  <c r="A1019" i="4" s="1"/>
  <c r="B741" i="4"/>
  <c r="A741" i="4" s="1"/>
  <c r="B742" i="4"/>
  <c r="A742" i="4" s="1"/>
  <c r="A743" i="4"/>
  <c r="B743" i="4"/>
  <c r="B744" i="4"/>
  <c r="A744" i="4" s="1"/>
  <c r="B745" i="4"/>
  <c r="A745" i="4" s="1"/>
  <c r="B746" i="4"/>
  <c r="A746" i="4" s="1"/>
  <c r="B747" i="4"/>
  <c r="A747" i="4" s="1"/>
  <c r="B748" i="4"/>
  <c r="A748" i="4" s="1"/>
  <c r="A749" i="4"/>
  <c r="B749" i="4"/>
  <c r="B750" i="4"/>
  <c r="A750" i="4" s="1"/>
  <c r="B751" i="4"/>
  <c r="A751" i="4" s="1"/>
  <c r="B752" i="4"/>
  <c r="A752" i="4" s="1"/>
  <c r="B753" i="4"/>
  <c r="A753" i="4" s="1"/>
  <c r="B754" i="4"/>
  <c r="A754" i="4" s="1"/>
  <c r="A755" i="4"/>
  <c r="B755" i="4"/>
  <c r="B756" i="4"/>
  <c r="A756" i="4" s="1"/>
  <c r="B757" i="4"/>
  <c r="A757" i="4" s="1"/>
  <c r="B758" i="4"/>
  <c r="A758" i="4" s="1"/>
  <c r="B759" i="4"/>
  <c r="A759" i="4" s="1"/>
  <c r="B760" i="4"/>
  <c r="A760" i="4" s="1"/>
  <c r="A761" i="4"/>
  <c r="B761" i="4"/>
  <c r="B762" i="4"/>
  <c r="A762" i="4" s="1"/>
  <c r="B763" i="4"/>
  <c r="A763" i="4" s="1"/>
  <c r="B764" i="4"/>
  <c r="A764" i="4" s="1"/>
  <c r="B765" i="4"/>
  <c r="A765" i="4" s="1"/>
  <c r="B766" i="4"/>
  <c r="A766" i="4" s="1"/>
  <c r="A767" i="4"/>
  <c r="B767" i="4"/>
  <c r="B768" i="4"/>
  <c r="A768" i="4" s="1"/>
  <c r="B769" i="4"/>
  <c r="A769" i="4" s="1"/>
  <c r="B770" i="4"/>
  <c r="A770" i="4" s="1"/>
  <c r="B771" i="4"/>
  <c r="A771" i="4" s="1"/>
  <c r="B772" i="4"/>
  <c r="A772" i="4" s="1"/>
  <c r="A773" i="4"/>
  <c r="B773" i="4"/>
  <c r="B774" i="4"/>
  <c r="A774" i="4" s="1"/>
  <c r="B775" i="4"/>
  <c r="A775" i="4" s="1"/>
  <c r="B776" i="4"/>
  <c r="A776" i="4" s="1"/>
  <c r="B777" i="4"/>
  <c r="A777" i="4" s="1"/>
  <c r="B778" i="4"/>
  <c r="A778" i="4" s="1"/>
  <c r="A779" i="4"/>
  <c r="B779" i="4"/>
  <c r="B780" i="4"/>
  <c r="A780" i="4" s="1"/>
  <c r="B781" i="4"/>
  <c r="A781" i="4" s="1"/>
  <c r="B782" i="4"/>
  <c r="A782" i="4" s="1"/>
  <c r="B783" i="4"/>
  <c r="A783" i="4" s="1"/>
  <c r="B784" i="4"/>
  <c r="A784" i="4" s="1"/>
  <c r="A785" i="4"/>
  <c r="B785" i="4"/>
  <c r="B786" i="4"/>
  <c r="A786" i="4" s="1"/>
  <c r="B787" i="4"/>
  <c r="A787" i="4" s="1"/>
  <c r="B788" i="4"/>
  <c r="A788" i="4" s="1"/>
  <c r="B789" i="4"/>
  <c r="A789" i="4" s="1"/>
  <c r="B790" i="4"/>
  <c r="A790" i="4" s="1"/>
  <c r="A791" i="4"/>
  <c r="B791" i="4"/>
  <c r="B792" i="4"/>
  <c r="A792" i="4" s="1"/>
  <c r="B793" i="4"/>
  <c r="A793" i="4" s="1"/>
  <c r="B794" i="4"/>
  <c r="A794" i="4" s="1"/>
  <c r="B795" i="4"/>
  <c r="A795" i="4" s="1"/>
  <c r="B796" i="4"/>
  <c r="A796" i="4" s="1"/>
  <c r="A797" i="4"/>
  <c r="B797" i="4"/>
  <c r="B798" i="4"/>
  <c r="A798" i="4" s="1"/>
  <c r="B799" i="4"/>
  <c r="A799" i="4" s="1"/>
  <c r="B800" i="4"/>
  <c r="A800" i="4" s="1"/>
  <c r="B801" i="4"/>
  <c r="A801" i="4" s="1"/>
  <c r="B802" i="4"/>
  <c r="A802" i="4" s="1"/>
  <c r="A803" i="4"/>
  <c r="B803" i="4"/>
  <c r="B804" i="4"/>
  <c r="A804" i="4" s="1"/>
  <c r="B805" i="4"/>
  <c r="A805" i="4" s="1"/>
  <c r="B806" i="4"/>
  <c r="A806" i="4" s="1"/>
  <c r="B807" i="4"/>
  <c r="A807" i="4" s="1"/>
  <c r="B808" i="4"/>
  <c r="A808" i="4" s="1"/>
  <c r="A809" i="4"/>
  <c r="B809" i="4"/>
  <c r="B810" i="4"/>
  <c r="A810" i="4" s="1"/>
  <c r="B811" i="4"/>
  <c r="A811" i="4" s="1"/>
  <c r="B812" i="4"/>
  <c r="A812" i="4" s="1"/>
  <c r="B813" i="4"/>
  <c r="A813" i="4" s="1"/>
  <c r="B814" i="4"/>
  <c r="A814" i="4" s="1"/>
  <c r="A815" i="4"/>
  <c r="B815" i="4"/>
  <c r="B816" i="4"/>
  <c r="A816" i="4" s="1"/>
  <c r="B817" i="4"/>
  <c r="A817" i="4" s="1"/>
  <c r="B818" i="4"/>
  <c r="A818" i="4" s="1"/>
  <c r="B819" i="4"/>
  <c r="A819" i="4" s="1"/>
  <c r="B820" i="4"/>
  <c r="A820" i="4" s="1"/>
  <c r="A821" i="4"/>
  <c r="B821" i="4"/>
  <c r="B822" i="4"/>
  <c r="A822" i="4" s="1"/>
  <c r="B823" i="4"/>
  <c r="A823" i="4" s="1"/>
  <c r="B824" i="4"/>
  <c r="A824" i="4" s="1"/>
  <c r="B825" i="4"/>
  <c r="A825" i="4" s="1"/>
  <c r="B826" i="4"/>
  <c r="A826" i="4" s="1"/>
  <c r="A827" i="4"/>
  <c r="B827" i="4"/>
  <c r="B828" i="4"/>
  <c r="A828" i="4" s="1"/>
  <c r="B829" i="4"/>
  <c r="A829" i="4" s="1"/>
  <c r="B830" i="4"/>
  <c r="A830" i="4" s="1"/>
  <c r="B831" i="4"/>
  <c r="A831" i="4" s="1"/>
  <c r="B832" i="4"/>
  <c r="A832" i="4" s="1"/>
  <c r="B833" i="4"/>
  <c r="A833" i="4" s="1"/>
  <c r="B834" i="4"/>
  <c r="A834" i="4" s="1"/>
  <c r="B835" i="4"/>
  <c r="A835" i="4" s="1"/>
  <c r="B836" i="4"/>
  <c r="A836" i="4" s="1"/>
  <c r="B837" i="4"/>
  <c r="A837" i="4" s="1"/>
  <c r="B838" i="4"/>
  <c r="A838" i="4" s="1"/>
  <c r="B839" i="4"/>
  <c r="A839" i="4" s="1"/>
  <c r="B840" i="4"/>
  <c r="A840" i="4" s="1"/>
  <c r="B841" i="4"/>
  <c r="A841" i="4" s="1"/>
  <c r="B842" i="4"/>
  <c r="A842" i="4" s="1"/>
  <c r="B843" i="4"/>
  <c r="A843" i="4" s="1"/>
  <c r="B844" i="4"/>
  <c r="A844" i="4" s="1"/>
  <c r="B845" i="4"/>
  <c r="A845" i="4" s="1"/>
  <c r="B846" i="4"/>
  <c r="A846" i="4" s="1"/>
  <c r="B847" i="4"/>
  <c r="A847" i="4" s="1"/>
  <c r="B848" i="4"/>
  <c r="A848" i="4" s="1"/>
  <c r="B849" i="4"/>
  <c r="A849" i="4" s="1"/>
  <c r="B850" i="4"/>
  <c r="A850" i="4" s="1"/>
  <c r="B851" i="4"/>
  <c r="A851" i="4" s="1"/>
  <c r="B852" i="4"/>
  <c r="A852" i="4" s="1"/>
  <c r="B853" i="4"/>
  <c r="A853" i="4" s="1"/>
  <c r="B854" i="4"/>
  <c r="A854" i="4" s="1"/>
  <c r="B855" i="4"/>
  <c r="A855" i="4" s="1"/>
  <c r="B856" i="4"/>
  <c r="A856" i="4" s="1"/>
  <c r="B857" i="4"/>
  <c r="A857" i="4" s="1"/>
  <c r="B858" i="4"/>
  <c r="A858" i="4" s="1"/>
  <c r="B859" i="4"/>
  <c r="A859" i="4" s="1"/>
  <c r="B860" i="4"/>
  <c r="A860" i="4" s="1"/>
  <c r="B861" i="4"/>
  <c r="A861" i="4" s="1"/>
  <c r="B862" i="4"/>
  <c r="A862" i="4" s="1"/>
  <c r="B863" i="4"/>
  <c r="A863" i="4" s="1"/>
  <c r="B864" i="4"/>
  <c r="A864" i="4" s="1"/>
  <c r="B865" i="4"/>
  <c r="A865" i="4" s="1"/>
  <c r="B866" i="4"/>
  <c r="A866" i="4" s="1"/>
  <c r="B867" i="4"/>
  <c r="A867" i="4" s="1"/>
  <c r="B868" i="4"/>
  <c r="A868" i="4" s="1"/>
  <c r="B869" i="4"/>
  <c r="A869" i="4" s="1"/>
  <c r="B870" i="4"/>
  <c r="A870" i="4" s="1"/>
  <c r="B871" i="4"/>
  <c r="A871" i="4" s="1"/>
  <c r="B872" i="4"/>
  <c r="A872" i="4" s="1"/>
  <c r="B873" i="4"/>
  <c r="A873" i="4" s="1"/>
  <c r="B874" i="4"/>
  <c r="A874" i="4" s="1"/>
  <c r="B875" i="4"/>
  <c r="A875" i="4" s="1"/>
  <c r="B876" i="4"/>
  <c r="A876" i="4" s="1"/>
  <c r="B877" i="4"/>
  <c r="A877" i="4" s="1"/>
  <c r="B878" i="4"/>
  <c r="A878" i="4" s="1"/>
  <c r="B879" i="4"/>
  <c r="A879" i="4" s="1"/>
  <c r="B880" i="4"/>
  <c r="A880" i="4" s="1"/>
  <c r="B881" i="4"/>
  <c r="A881" i="4" s="1"/>
  <c r="B882" i="4"/>
  <c r="A882" i="4" s="1"/>
  <c r="B883" i="4"/>
  <c r="A883" i="4" s="1"/>
  <c r="B884" i="4"/>
  <c r="A884" i="4" s="1"/>
  <c r="B885" i="4"/>
  <c r="A885" i="4" s="1"/>
  <c r="B886" i="4"/>
  <c r="A886" i="4" s="1"/>
  <c r="B887" i="4"/>
  <c r="A887" i="4" s="1"/>
  <c r="B888" i="4"/>
  <c r="A888" i="4" s="1"/>
  <c r="B889" i="4"/>
  <c r="A889" i="4" s="1"/>
  <c r="B890" i="4"/>
  <c r="A890" i="4" s="1"/>
  <c r="B891" i="4"/>
  <c r="A891" i="4" s="1"/>
  <c r="B892" i="4"/>
  <c r="A892" i="4" s="1"/>
  <c r="B893" i="4"/>
  <c r="A893" i="4" s="1"/>
  <c r="B894" i="4"/>
  <c r="A894" i="4" s="1"/>
  <c r="B895" i="4"/>
  <c r="A895" i="4" s="1"/>
  <c r="B896" i="4"/>
  <c r="A896" i="4" s="1"/>
  <c r="B897" i="4"/>
  <c r="A897" i="4" s="1"/>
  <c r="B898" i="4"/>
  <c r="A898" i="4" s="1"/>
  <c r="B899" i="4"/>
  <c r="A899" i="4" s="1"/>
  <c r="B900" i="4"/>
  <c r="A900" i="4" s="1"/>
  <c r="B901" i="4"/>
  <c r="A901" i="4" s="1"/>
  <c r="B902" i="4"/>
  <c r="A902" i="4" s="1"/>
  <c r="B903" i="4"/>
  <c r="A903" i="4" s="1"/>
  <c r="B904" i="4"/>
  <c r="A904" i="4" s="1"/>
  <c r="B905" i="4"/>
  <c r="A905" i="4" s="1"/>
  <c r="B906" i="4"/>
  <c r="A906" i="4" s="1"/>
  <c r="B907" i="4"/>
  <c r="A907" i="4" s="1"/>
  <c r="B908" i="4"/>
  <c r="A908" i="4" s="1"/>
  <c r="B909" i="4"/>
  <c r="A909" i="4" s="1"/>
  <c r="B910" i="4"/>
  <c r="A910" i="4" s="1"/>
  <c r="B911" i="4"/>
  <c r="A911" i="4" s="1"/>
  <c r="B912" i="4"/>
  <c r="A912" i="4" s="1"/>
  <c r="B913" i="4"/>
  <c r="A913" i="4" s="1"/>
  <c r="B914" i="4"/>
  <c r="A914" i="4" s="1"/>
  <c r="B915" i="4"/>
  <c r="A915" i="4" s="1"/>
  <c r="B916" i="4"/>
  <c r="A916" i="4" s="1"/>
  <c r="B917" i="4"/>
  <c r="A917" i="4" s="1"/>
  <c r="B918" i="4"/>
  <c r="A918" i="4" s="1"/>
  <c r="B919" i="4"/>
  <c r="A919" i="4" s="1"/>
  <c r="B920" i="4"/>
  <c r="A920" i="4" s="1"/>
  <c r="B921" i="4"/>
  <c r="A921" i="4" s="1"/>
  <c r="B922" i="4"/>
  <c r="A922" i="4" s="1"/>
  <c r="B923" i="4"/>
  <c r="A923" i="4" s="1"/>
  <c r="B924" i="4"/>
  <c r="A924" i="4" s="1"/>
  <c r="B925" i="4"/>
  <c r="A925" i="4" s="1"/>
  <c r="B926" i="4"/>
  <c r="A926" i="4" s="1"/>
  <c r="B927" i="4"/>
  <c r="A927" i="4" s="1"/>
  <c r="B928" i="4"/>
  <c r="A928" i="4" s="1"/>
  <c r="B929" i="4"/>
  <c r="A929" i="4" s="1"/>
  <c r="B930" i="4"/>
  <c r="A930" i="4" s="1"/>
  <c r="B931" i="4"/>
  <c r="A931" i="4" s="1"/>
  <c r="B932" i="4"/>
  <c r="A932" i="4" s="1"/>
  <c r="B933" i="4"/>
  <c r="A933" i="4" s="1"/>
  <c r="B934" i="4"/>
  <c r="A934" i="4" s="1"/>
  <c r="B935" i="4"/>
  <c r="A935" i="4" s="1"/>
  <c r="B936" i="4"/>
  <c r="A936" i="4" s="1"/>
  <c r="B937" i="4"/>
  <c r="A937" i="4" s="1"/>
  <c r="B938" i="4"/>
  <c r="A938" i="4" s="1"/>
  <c r="B939" i="4"/>
  <c r="A939" i="4" s="1"/>
  <c r="B940" i="4"/>
  <c r="A940" i="4" s="1"/>
  <c r="B941" i="4"/>
  <c r="A941" i="4" s="1"/>
  <c r="B942" i="4"/>
  <c r="A942" i="4" s="1"/>
  <c r="B943" i="4"/>
  <c r="A943" i="4" s="1"/>
  <c r="B944" i="4"/>
  <c r="A944" i="4" s="1"/>
  <c r="B945" i="4"/>
  <c r="A945" i="4" s="1"/>
  <c r="B946" i="4"/>
  <c r="A946" i="4" s="1"/>
  <c r="B947" i="4"/>
  <c r="A947" i="4" s="1"/>
  <c r="B948" i="4"/>
  <c r="A948" i="4" s="1"/>
  <c r="B949" i="4"/>
  <c r="A949" i="4" s="1"/>
  <c r="B950" i="4"/>
  <c r="A950" i="4" s="1"/>
  <c r="B951" i="4"/>
  <c r="A951" i="4" s="1"/>
  <c r="B952" i="4"/>
  <c r="A952" i="4" s="1"/>
  <c r="B953" i="4"/>
  <c r="A953" i="4" s="1"/>
  <c r="B954" i="4"/>
  <c r="A954" i="4" s="1"/>
  <c r="B955" i="4"/>
  <c r="A955" i="4" s="1"/>
  <c r="B956" i="4"/>
  <c r="A956" i="4" s="1"/>
  <c r="B957" i="4"/>
  <c r="A957" i="4" s="1"/>
  <c r="B958" i="4"/>
  <c r="A958" i="4" s="1"/>
  <c r="B959" i="4"/>
  <c r="A959" i="4" s="1"/>
  <c r="B960" i="4"/>
  <c r="A960" i="4" s="1"/>
  <c r="B961" i="4"/>
  <c r="A961" i="4" s="1"/>
  <c r="B962" i="4"/>
  <c r="A962" i="4" s="1"/>
  <c r="B963" i="4"/>
  <c r="A963" i="4" s="1"/>
  <c r="B964" i="4"/>
  <c r="A964" i="4" s="1"/>
  <c r="B965" i="4"/>
  <c r="A965" i="4" s="1"/>
  <c r="B966" i="4"/>
  <c r="A966" i="4" s="1"/>
  <c r="B967" i="4"/>
  <c r="A967" i="4" s="1"/>
  <c r="B968" i="4"/>
  <c r="A968" i="4" s="1"/>
  <c r="B969" i="4"/>
  <c r="A969" i="4" s="1"/>
  <c r="B970" i="4"/>
  <c r="A970" i="4" s="1"/>
  <c r="B971" i="4"/>
  <c r="A971" i="4" s="1"/>
  <c r="B972" i="4"/>
  <c r="A972" i="4" s="1"/>
  <c r="B973" i="4"/>
  <c r="A973" i="4" s="1"/>
  <c r="B317" i="4"/>
  <c r="A317" i="4" s="1"/>
  <c r="B318" i="4"/>
  <c r="A318" i="4" s="1"/>
  <c r="A319" i="4"/>
  <c r="B319" i="4"/>
  <c r="B320" i="4"/>
  <c r="A320" i="4" s="1"/>
  <c r="B321" i="4"/>
  <c r="A321" i="4" s="1"/>
  <c r="B322" i="4"/>
  <c r="A322" i="4" s="1"/>
  <c r="B323" i="4"/>
  <c r="A323" i="4" s="1"/>
  <c r="B324" i="4"/>
  <c r="A324" i="4" s="1"/>
  <c r="A325" i="4"/>
  <c r="B325" i="4"/>
  <c r="B326" i="4"/>
  <c r="A326" i="4" s="1"/>
  <c r="B327" i="4"/>
  <c r="A327" i="4" s="1"/>
  <c r="B328" i="4"/>
  <c r="A328" i="4" s="1"/>
  <c r="B329" i="4"/>
  <c r="A329" i="4" s="1"/>
  <c r="B330" i="4"/>
  <c r="A330" i="4" s="1"/>
  <c r="A331" i="4"/>
  <c r="B331" i="4"/>
  <c r="B332" i="4"/>
  <c r="A332" i="4" s="1"/>
  <c r="B333" i="4"/>
  <c r="A333" i="4" s="1"/>
  <c r="B334" i="4"/>
  <c r="A334" i="4" s="1"/>
  <c r="B335" i="4"/>
  <c r="A335" i="4" s="1"/>
  <c r="B336" i="4"/>
  <c r="A336" i="4" s="1"/>
  <c r="A337" i="4"/>
  <c r="B337" i="4"/>
  <c r="B338" i="4"/>
  <c r="A338" i="4" s="1"/>
  <c r="B339" i="4"/>
  <c r="A339" i="4" s="1"/>
  <c r="B340" i="4"/>
  <c r="A340" i="4" s="1"/>
  <c r="B341" i="4"/>
  <c r="A341" i="4" s="1"/>
  <c r="B342" i="4"/>
  <c r="A342" i="4" s="1"/>
  <c r="A343" i="4"/>
  <c r="B343" i="4"/>
  <c r="B344" i="4"/>
  <c r="A344" i="4" s="1"/>
  <c r="B345" i="4"/>
  <c r="A345" i="4" s="1"/>
  <c r="B346" i="4"/>
  <c r="A346" i="4" s="1"/>
  <c r="B347" i="4"/>
  <c r="A347" i="4" s="1"/>
  <c r="B348" i="4"/>
  <c r="A348" i="4" s="1"/>
  <c r="A349" i="4"/>
  <c r="B349" i="4"/>
  <c r="B350" i="4"/>
  <c r="A350" i="4" s="1"/>
  <c r="B351" i="4"/>
  <c r="A351" i="4" s="1"/>
  <c r="B352" i="4"/>
  <c r="A352" i="4" s="1"/>
  <c r="B353" i="4"/>
  <c r="A353" i="4" s="1"/>
  <c r="B354" i="4"/>
  <c r="A354" i="4" s="1"/>
  <c r="A355" i="4"/>
  <c r="B355" i="4"/>
  <c r="B356" i="4"/>
  <c r="A356" i="4" s="1"/>
  <c r="B357" i="4"/>
  <c r="A357" i="4" s="1"/>
  <c r="B358" i="4"/>
  <c r="A358" i="4" s="1"/>
  <c r="B359" i="4"/>
  <c r="A359" i="4" s="1"/>
  <c r="B360" i="4"/>
  <c r="A360" i="4" s="1"/>
  <c r="A361" i="4"/>
  <c r="B361" i="4"/>
  <c r="B362" i="4"/>
  <c r="A362" i="4" s="1"/>
  <c r="B363" i="4"/>
  <c r="A363" i="4" s="1"/>
  <c r="B364" i="4"/>
  <c r="A364" i="4" s="1"/>
  <c r="B365" i="4"/>
  <c r="A365" i="4" s="1"/>
  <c r="B366" i="4"/>
  <c r="A366" i="4" s="1"/>
  <c r="A367" i="4"/>
  <c r="B367" i="4"/>
  <c r="B368" i="4"/>
  <c r="A368" i="4" s="1"/>
  <c r="B369" i="4"/>
  <c r="A369" i="4" s="1"/>
  <c r="B370" i="4"/>
  <c r="A370" i="4" s="1"/>
  <c r="B371" i="4"/>
  <c r="A371" i="4" s="1"/>
  <c r="B372" i="4"/>
  <c r="A372" i="4" s="1"/>
  <c r="A373" i="4"/>
  <c r="B373" i="4"/>
  <c r="B374" i="4"/>
  <c r="A374" i="4" s="1"/>
  <c r="B375" i="4"/>
  <c r="A375" i="4" s="1"/>
  <c r="B376" i="4"/>
  <c r="A376" i="4" s="1"/>
  <c r="B377" i="4"/>
  <c r="A377" i="4" s="1"/>
  <c r="B378" i="4"/>
  <c r="A378" i="4" s="1"/>
  <c r="A379" i="4"/>
  <c r="B379" i="4"/>
  <c r="B380" i="4"/>
  <c r="A380" i="4" s="1"/>
  <c r="B381" i="4"/>
  <c r="A381" i="4" s="1"/>
  <c r="B382" i="4"/>
  <c r="A382" i="4" s="1"/>
  <c r="B383" i="4"/>
  <c r="A383" i="4" s="1"/>
  <c r="B384" i="4"/>
  <c r="A384" i="4" s="1"/>
  <c r="A385" i="4"/>
  <c r="B385" i="4"/>
  <c r="B386" i="4"/>
  <c r="A386" i="4" s="1"/>
  <c r="B387" i="4"/>
  <c r="A387" i="4" s="1"/>
  <c r="B388" i="4"/>
  <c r="A388" i="4" s="1"/>
  <c r="B389" i="4"/>
  <c r="A389" i="4" s="1"/>
  <c r="B390" i="4"/>
  <c r="A390" i="4" s="1"/>
  <c r="A391" i="4"/>
  <c r="B391" i="4"/>
  <c r="B392" i="4"/>
  <c r="A392" i="4" s="1"/>
  <c r="B393" i="4"/>
  <c r="A393" i="4" s="1"/>
  <c r="B394" i="4"/>
  <c r="A394" i="4" s="1"/>
  <c r="B395" i="4"/>
  <c r="A395" i="4" s="1"/>
  <c r="B396" i="4"/>
  <c r="A396" i="4" s="1"/>
  <c r="A397" i="4"/>
  <c r="B397" i="4"/>
  <c r="B398" i="4"/>
  <c r="A398" i="4" s="1"/>
  <c r="B399" i="4"/>
  <c r="A399" i="4" s="1"/>
  <c r="B400" i="4"/>
  <c r="A400" i="4" s="1"/>
  <c r="B401" i="4"/>
  <c r="A401" i="4" s="1"/>
  <c r="B402" i="4"/>
  <c r="A402" i="4" s="1"/>
  <c r="A403" i="4"/>
  <c r="B403" i="4"/>
  <c r="B404" i="4"/>
  <c r="A404" i="4" s="1"/>
  <c r="B405" i="4"/>
  <c r="A405" i="4" s="1"/>
  <c r="A406" i="4"/>
  <c r="B406" i="4"/>
  <c r="B407" i="4"/>
  <c r="A407" i="4" s="1"/>
  <c r="B408" i="4"/>
  <c r="A408" i="4" s="1"/>
  <c r="A409" i="4"/>
  <c r="B409" i="4"/>
  <c r="B410" i="4"/>
  <c r="A410" i="4" s="1"/>
  <c r="B411" i="4"/>
  <c r="A411" i="4" s="1"/>
  <c r="B412" i="4"/>
  <c r="A412" i="4" s="1"/>
  <c r="B413" i="4"/>
  <c r="A413" i="4" s="1"/>
  <c r="B414" i="4"/>
  <c r="A414" i="4" s="1"/>
  <c r="A415" i="4"/>
  <c r="B415" i="4"/>
  <c r="B416" i="4"/>
  <c r="A416" i="4" s="1"/>
  <c r="B417" i="4"/>
  <c r="A417" i="4" s="1"/>
  <c r="A418" i="4"/>
  <c r="B418" i="4"/>
  <c r="B419" i="4"/>
  <c r="A419" i="4" s="1"/>
  <c r="B420" i="4"/>
  <c r="A420" i="4" s="1"/>
  <c r="A421" i="4"/>
  <c r="B421" i="4"/>
  <c r="B422" i="4"/>
  <c r="A422" i="4" s="1"/>
  <c r="B423" i="4"/>
  <c r="A423" i="4" s="1"/>
  <c r="B424" i="4"/>
  <c r="A424" i="4" s="1"/>
  <c r="B425" i="4"/>
  <c r="A425" i="4" s="1"/>
  <c r="B426" i="4"/>
  <c r="A426" i="4" s="1"/>
  <c r="A427" i="4"/>
  <c r="B427" i="4"/>
  <c r="B428" i="4"/>
  <c r="A428" i="4" s="1"/>
  <c r="B429" i="4"/>
  <c r="A429" i="4" s="1"/>
  <c r="A430" i="4"/>
  <c r="B430" i="4"/>
  <c r="B431" i="4"/>
  <c r="A431" i="4" s="1"/>
  <c r="B432" i="4"/>
  <c r="A432" i="4" s="1"/>
  <c r="A433" i="4"/>
  <c r="B433" i="4"/>
  <c r="B434" i="4"/>
  <c r="A434" i="4" s="1"/>
  <c r="B435" i="4"/>
  <c r="A435" i="4" s="1"/>
  <c r="B436" i="4"/>
  <c r="A436" i="4" s="1"/>
  <c r="B437" i="4"/>
  <c r="A437" i="4" s="1"/>
  <c r="B438" i="4"/>
  <c r="A438" i="4" s="1"/>
  <c r="A439" i="4"/>
  <c r="B439" i="4"/>
  <c r="B440" i="4"/>
  <c r="A440" i="4" s="1"/>
  <c r="B441" i="4"/>
  <c r="A441" i="4" s="1"/>
  <c r="A442" i="4"/>
  <c r="B442" i="4"/>
  <c r="B443" i="4"/>
  <c r="A443" i="4" s="1"/>
  <c r="B444" i="4"/>
  <c r="A444" i="4" s="1"/>
  <c r="A445" i="4"/>
  <c r="B445" i="4"/>
  <c r="B446" i="4"/>
  <c r="A446" i="4" s="1"/>
  <c r="B447" i="4"/>
  <c r="A447" i="4" s="1"/>
  <c r="B448" i="4"/>
  <c r="A448" i="4" s="1"/>
  <c r="B449" i="4"/>
  <c r="A449" i="4" s="1"/>
  <c r="B450" i="4"/>
  <c r="A450" i="4" s="1"/>
  <c r="A451" i="4"/>
  <c r="B451" i="4"/>
  <c r="B452" i="4"/>
  <c r="A452" i="4" s="1"/>
  <c r="B453" i="4"/>
  <c r="A453" i="4" s="1"/>
  <c r="A454" i="4"/>
  <c r="B454" i="4"/>
  <c r="B455" i="4"/>
  <c r="A455" i="4" s="1"/>
  <c r="B456" i="4"/>
  <c r="A456" i="4" s="1"/>
  <c r="A457" i="4"/>
  <c r="B457" i="4"/>
  <c r="B458" i="4"/>
  <c r="A458" i="4" s="1"/>
  <c r="B459" i="4"/>
  <c r="A459" i="4" s="1"/>
  <c r="B460" i="4"/>
  <c r="A460" i="4" s="1"/>
  <c r="B461" i="4"/>
  <c r="A461" i="4" s="1"/>
  <c r="B462" i="4"/>
  <c r="A462" i="4" s="1"/>
  <c r="A463" i="4"/>
  <c r="B463" i="4"/>
  <c r="B464" i="4"/>
  <c r="A464" i="4" s="1"/>
  <c r="B465" i="4"/>
  <c r="A465" i="4" s="1"/>
  <c r="A466" i="4"/>
  <c r="B466" i="4"/>
  <c r="B467" i="4"/>
  <c r="A467" i="4" s="1"/>
  <c r="B468" i="4"/>
  <c r="A468" i="4" s="1"/>
  <c r="A469" i="4"/>
  <c r="B469" i="4"/>
  <c r="B470" i="4"/>
  <c r="A470" i="4" s="1"/>
  <c r="B471" i="4"/>
  <c r="A471" i="4" s="1"/>
  <c r="B472" i="4"/>
  <c r="A472" i="4" s="1"/>
  <c r="B473" i="4"/>
  <c r="A473" i="4" s="1"/>
  <c r="B474" i="4"/>
  <c r="A474" i="4" s="1"/>
  <c r="A475" i="4"/>
  <c r="B475" i="4"/>
  <c r="B476" i="4"/>
  <c r="A476" i="4" s="1"/>
  <c r="B477" i="4"/>
  <c r="A477" i="4" s="1"/>
  <c r="A478" i="4"/>
  <c r="B478" i="4"/>
  <c r="B479" i="4"/>
  <c r="A479" i="4" s="1"/>
  <c r="B480" i="4"/>
  <c r="A480" i="4" s="1"/>
  <c r="A481" i="4"/>
  <c r="B481" i="4"/>
  <c r="B482" i="4"/>
  <c r="A482" i="4" s="1"/>
  <c r="B483" i="4"/>
  <c r="A483" i="4" s="1"/>
  <c r="B484" i="4"/>
  <c r="A484" i="4" s="1"/>
  <c r="B485" i="4"/>
  <c r="A485" i="4" s="1"/>
  <c r="B486" i="4"/>
  <c r="A486" i="4" s="1"/>
  <c r="A487" i="4"/>
  <c r="B487" i="4"/>
  <c r="B488" i="4"/>
  <c r="A488" i="4" s="1"/>
  <c r="B489" i="4"/>
  <c r="A489" i="4" s="1"/>
  <c r="B490" i="4"/>
  <c r="A490" i="4" s="1"/>
  <c r="B491" i="4"/>
  <c r="A491" i="4" s="1"/>
  <c r="B492" i="4"/>
  <c r="A492" i="4" s="1"/>
  <c r="A493" i="4"/>
  <c r="B493" i="4"/>
  <c r="B494" i="4"/>
  <c r="A494" i="4" s="1"/>
  <c r="B495" i="4"/>
  <c r="A495" i="4" s="1"/>
  <c r="B496" i="4"/>
  <c r="A496" i="4" s="1"/>
  <c r="B497" i="4"/>
  <c r="A497" i="4" s="1"/>
  <c r="B498" i="4"/>
  <c r="A498" i="4" s="1"/>
  <c r="A499" i="4"/>
  <c r="B499" i="4"/>
  <c r="B500" i="4"/>
  <c r="A500" i="4" s="1"/>
  <c r="B501" i="4"/>
  <c r="A501" i="4" s="1"/>
  <c r="A502" i="4"/>
  <c r="B502" i="4"/>
  <c r="B503" i="4"/>
  <c r="A503" i="4" s="1"/>
  <c r="B504" i="4"/>
  <c r="A504" i="4" s="1"/>
  <c r="A505" i="4"/>
  <c r="B505" i="4"/>
  <c r="B506" i="4"/>
  <c r="A506" i="4" s="1"/>
  <c r="B507" i="4"/>
  <c r="A507" i="4" s="1"/>
  <c r="B508" i="4"/>
  <c r="A508" i="4" s="1"/>
  <c r="B509" i="4"/>
  <c r="A509" i="4" s="1"/>
  <c r="B510" i="4"/>
  <c r="A510" i="4" s="1"/>
  <c r="A511" i="4"/>
  <c r="B511" i="4"/>
  <c r="B512" i="4"/>
  <c r="A512" i="4" s="1"/>
  <c r="B513" i="4"/>
  <c r="A513" i="4" s="1"/>
  <c r="B514" i="4"/>
  <c r="A514" i="4" s="1"/>
  <c r="B515" i="4"/>
  <c r="A515" i="4" s="1"/>
  <c r="B516" i="4"/>
  <c r="A516" i="4" s="1"/>
  <c r="A517" i="4"/>
  <c r="B517" i="4"/>
  <c r="B518" i="4"/>
  <c r="A518" i="4" s="1"/>
  <c r="B519" i="4"/>
  <c r="A519" i="4" s="1"/>
  <c r="B520" i="4"/>
  <c r="A520" i="4" s="1"/>
  <c r="B521" i="4"/>
  <c r="A521" i="4" s="1"/>
  <c r="B522" i="4"/>
  <c r="A522" i="4" s="1"/>
  <c r="A523" i="4"/>
  <c r="B523" i="4"/>
  <c r="B524" i="4"/>
  <c r="A524" i="4" s="1"/>
  <c r="B525" i="4"/>
  <c r="A525" i="4" s="1"/>
  <c r="A526" i="4"/>
  <c r="B526" i="4"/>
  <c r="B527" i="4"/>
  <c r="A527" i="4" s="1"/>
  <c r="B528" i="4"/>
  <c r="A528" i="4" s="1"/>
  <c r="A529" i="4"/>
  <c r="B529" i="4"/>
  <c r="B530" i="4"/>
  <c r="A530" i="4" s="1"/>
  <c r="B531" i="4"/>
  <c r="A531" i="4" s="1"/>
  <c r="B532" i="4"/>
  <c r="A532" i="4" s="1"/>
  <c r="B533" i="4"/>
  <c r="A533" i="4" s="1"/>
  <c r="B534" i="4"/>
  <c r="A534" i="4" s="1"/>
  <c r="A535" i="4"/>
  <c r="B535" i="4"/>
  <c r="B536" i="4"/>
  <c r="A536" i="4" s="1"/>
  <c r="B537" i="4"/>
  <c r="A537" i="4" s="1"/>
  <c r="B538" i="4"/>
  <c r="A538" i="4" s="1"/>
  <c r="B539" i="4"/>
  <c r="A539" i="4" s="1"/>
  <c r="B540" i="4"/>
  <c r="A540" i="4" s="1"/>
  <c r="A541" i="4"/>
  <c r="B541" i="4"/>
  <c r="B542" i="4"/>
  <c r="A542" i="4" s="1"/>
  <c r="B543" i="4"/>
  <c r="A543" i="4" s="1"/>
  <c r="B544" i="4"/>
  <c r="A544" i="4" s="1"/>
  <c r="B545" i="4"/>
  <c r="A545" i="4" s="1"/>
  <c r="B546" i="4"/>
  <c r="A546" i="4" s="1"/>
  <c r="A547" i="4"/>
  <c r="B547" i="4"/>
  <c r="B548" i="4"/>
  <c r="A548" i="4" s="1"/>
  <c r="B549" i="4"/>
  <c r="A549" i="4" s="1"/>
  <c r="A550" i="4"/>
  <c r="B550" i="4"/>
  <c r="B551" i="4"/>
  <c r="A551" i="4" s="1"/>
  <c r="B552" i="4"/>
  <c r="A552" i="4" s="1"/>
  <c r="A553" i="4"/>
  <c r="B553" i="4"/>
  <c r="B554" i="4"/>
  <c r="A554" i="4" s="1"/>
  <c r="B555" i="4"/>
  <c r="A555" i="4" s="1"/>
  <c r="B556" i="4"/>
  <c r="A556" i="4" s="1"/>
  <c r="B557" i="4"/>
  <c r="A557" i="4" s="1"/>
  <c r="B558" i="4"/>
  <c r="A558" i="4" s="1"/>
  <c r="A559" i="4"/>
  <c r="B559" i="4"/>
  <c r="B560" i="4"/>
  <c r="A560" i="4" s="1"/>
  <c r="B561" i="4"/>
  <c r="A561" i="4" s="1"/>
  <c r="B562" i="4"/>
  <c r="A562" i="4" s="1"/>
  <c r="B563" i="4"/>
  <c r="A563" i="4" s="1"/>
  <c r="B564" i="4"/>
  <c r="A564" i="4" s="1"/>
  <c r="A565" i="4"/>
  <c r="B565" i="4"/>
  <c r="B566" i="4"/>
  <c r="A566" i="4" s="1"/>
  <c r="B567" i="4"/>
  <c r="A567" i="4" s="1"/>
  <c r="B568" i="4"/>
  <c r="A568" i="4" s="1"/>
  <c r="B569" i="4"/>
  <c r="A569" i="4" s="1"/>
  <c r="B570" i="4"/>
  <c r="A570" i="4" s="1"/>
  <c r="A571" i="4"/>
  <c r="B571" i="4"/>
  <c r="B572" i="4"/>
  <c r="A572" i="4" s="1"/>
  <c r="B573" i="4"/>
  <c r="A573" i="4" s="1"/>
  <c r="A574" i="4"/>
  <c r="B574" i="4"/>
  <c r="B575" i="4"/>
  <c r="A575" i="4" s="1"/>
  <c r="B576" i="4"/>
  <c r="A576" i="4" s="1"/>
  <c r="B577" i="4"/>
  <c r="A577" i="4" s="1"/>
  <c r="B578" i="4"/>
  <c r="A578" i="4" s="1"/>
  <c r="B579" i="4"/>
  <c r="A579" i="4" s="1"/>
  <c r="B580" i="4"/>
  <c r="A580" i="4" s="1"/>
  <c r="B581" i="4"/>
  <c r="A581" i="4" s="1"/>
  <c r="B582" i="4"/>
  <c r="A582" i="4" s="1"/>
  <c r="B583" i="4"/>
  <c r="A583" i="4" s="1"/>
  <c r="B584" i="4"/>
  <c r="A584" i="4" s="1"/>
  <c r="B585" i="4"/>
  <c r="A585" i="4" s="1"/>
  <c r="B586" i="4"/>
  <c r="A586" i="4" s="1"/>
  <c r="B587" i="4"/>
  <c r="A587" i="4" s="1"/>
  <c r="B588" i="4"/>
  <c r="A588" i="4" s="1"/>
  <c r="B589" i="4"/>
  <c r="A589" i="4" s="1"/>
  <c r="B590" i="4"/>
  <c r="A590" i="4" s="1"/>
  <c r="B591" i="4"/>
  <c r="A591" i="4" s="1"/>
  <c r="B592" i="4"/>
  <c r="A592" i="4" s="1"/>
  <c r="B593" i="4"/>
  <c r="A593" i="4" s="1"/>
  <c r="B594" i="4"/>
  <c r="A594" i="4" s="1"/>
  <c r="B595" i="4"/>
  <c r="A595" i="4" s="1"/>
  <c r="B596" i="4"/>
  <c r="A596" i="4" s="1"/>
  <c r="B597" i="4"/>
  <c r="A597" i="4" s="1"/>
  <c r="A598" i="4"/>
  <c r="B598" i="4"/>
  <c r="B599" i="4"/>
  <c r="A599" i="4" s="1"/>
  <c r="B600" i="4"/>
  <c r="A600" i="4" s="1"/>
  <c r="B601" i="4"/>
  <c r="A601" i="4" s="1"/>
  <c r="B602" i="4"/>
  <c r="A602" i="4" s="1"/>
  <c r="B603" i="4"/>
  <c r="A603" i="4" s="1"/>
  <c r="B604" i="4"/>
  <c r="A604" i="4" s="1"/>
  <c r="B605" i="4"/>
  <c r="A605" i="4" s="1"/>
  <c r="B606" i="4"/>
  <c r="A606" i="4" s="1"/>
  <c r="B607" i="4"/>
  <c r="A607" i="4" s="1"/>
  <c r="B608" i="4"/>
  <c r="A608" i="4" s="1"/>
  <c r="B609" i="4"/>
  <c r="A609" i="4" s="1"/>
  <c r="B610" i="4"/>
  <c r="A610" i="4" s="1"/>
  <c r="B611" i="4"/>
  <c r="A611" i="4" s="1"/>
  <c r="B612" i="4"/>
  <c r="A612" i="4" s="1"/>
  <c r="B613" i="4"/>
  <c r="A613" i="4" s="1"/>
  <c r="B614" i="4"/>
  <c r="A614" i="4" s="1"/>
  <c r="B615" i="4"/>
  <c r="A615" i="4" s="1"/>
  <c r="B616" i="4"/>
  <c r="A616" i="4" s="1"/>
  <c r="B617" i="4"/>
  <c r="A617" i="4" s="1"/>
  <c r="B618" i="4"/>
  <c r="A618" i="4" s="1"/>
  <c r="B619" i="4"/>
  <c r="A619" i="4" s="1"/>
  <c r="B620" i="4"/>
  <c r="A620" i="4" s="1"/>
  <c r="B621" i="4"/>
  <c r="A621" i="4" s="1"/>
  <c r="A622" i="4"/>
  <c r="B622" i="4"/>
  <c r="B623" i="4"/>
  <c r="A623" i="4" s="1"/>
  <c r="B624" i="4"/>
  <c r="A624" i="4" s="1"/>
  <c r="B625" i="4"/>
  <c r="A625" i="4" s="1"/>
  <c r="B626" i="4"/>
  <c r="A626" i="4" s="1"/>
  <c r="B627" i="4"/>
  <c r="A627" i="4" s="1"/>
  <c r="B628" i="4"/>
  <c r="A628" i="4" s="1"/>
  <c r="B629" i="4"/>
  <c r="A629" i="4" s="1"/>
  <c r="B630" i="4"/>
  <c r="A630" i="4" s="1"/>
  <c r="B631" i="4"/>
  <c r="A631" i="4" s="1"/>
  <c r="B632" i="4"/>
  <c r="A632" i="4" s="1"/>
  <c r="B633" i="4"/>
  <c r="A633" i="4" s="1"/>
  <c r="B634" i="4"/>
  <c r="A634" i="4" s="1"/>
  <c r="B635" i="4"/>
  <c r="A635" i="4" s="1"/>
  <c r="B636" i="4"/>
  <c r="A636" i="4" s="1"/>
  <c r="B637" i="4"/>
  <c r="A637" i="4" s="1"/>
  <c r="B638" i="4"/>
  <c r="A638" i="4" s="1"/>
  <c r="B639" i="4"/>
  <c r="A639" i="4" s="1"/>
  <c r="B640" i="4"/>
  <c r="A640" i="4" s="1"/>
  <c r="B641" i="4"/>
  <c r="A641" i="4" s="1"/>
  <c r="B642" i="4"/>
  <c r="A642" i="4" s="1"/>
  <c r="B643" i="4"/>
  <c r="A643" i="4" s="1"/>
  <c r="B644" i="4"/>
  <c r="A644" i="4" s="1"/>
  <c r="B645" i="4"/>
  <c r="A645" i="4" s="1"/>
  <c r="A646" i="4"/>
  <c r="B646" i="4"/>
  <c r="B647" i="4"/>
  <c r="A647" i="4" s="1"/>
  <c r="B648" i="4"/>
  <c r="A648" i="4" s="1"/>
  <c r="B649" i="4"/>
  <c r="A649" i="4" s="1"/>
  <c r="B650" i="4"/>
  <c r="A650" i="4" s="1"/>
  <c r="B651" i="4"/>
  <c r="A651" i="4" s="1"/>
  <c r="B652" i="4"/>
  <c r="A652" i="4" s="1"/>
  <c r="B653" i="4"/>
  <c r="A653" i="4" s="1"/>
  <c r="B654" i="4"/>
  <c r="A654" i="4" s="1"/>
  <c r="B655" i="4"/>
  <c r="A655" i="4" s="1"/>
  <c r="B656" i="4"/>
  <c r="A656" i="4" s="1"/>
  <c r="B657" i="4"/>
  <c r="A657" i="4" s="1"/>
  <c r="B658" i="4"/>
  <c r="A658" i="4" s="1"/>
  <c r="B659" i="4"/>
  <c r="A659" i="4" s="1"/>
  <c r="B660" i="4"/>
  <c r="A660" i="4" s="1"/>
  <c r="B661" i="4"/>
  <c r="A661" i="4" s="1"/>
  <c r="B662" i="4"/>
  <c r="A662" i="4" s="1"/>
  <c r="B663" i="4"/>
  <c r="A663" i="4" s="1"/>
  <c r="B664" i="4"/>
  <c r="A664" i="4" s="1"/>
  <c r="B665" i="4"/>
  <c r="A665" i="4" s="1"/>
  <c r="B666" i="4"/>
  <c r="A666" i="4" s="1"/>
  <c r="B667" i="4"/>
  <c r="A667" i="4" s="1"/>
  <c r="B668" i="4"/>
  <c r="A668" i="4" s="1"/>
  <c r="B669" i="4"/>
  <c r="A669" i="4" s="1"/>
  <c r="A670" i="4"/>
  <c r="B670" i="4"/>
  <c r="B671" i="4"/>
  <c r="A671" i="4" s="1"/>
  <c r="B672" i="4"/>
  <c r="A672" i="4" s="1"/>
  <c r="B673" i="4"/>
  <c r="A673" i="4" s="1"/>
  <c r="B674" i="4"/>
  <c r="A674" i="4" s="1"/>
  <c r="B675" i="4"/>
  <c r="A675" i="4" s="1"/>
  <c r="B676" i="4"/>
  <c r="A676" i="4" s="1"/>
  <c r="B677" i="4"/>
  <c r="A677" i="4" s="1"/>
  <c r="B678" i="4"/>
  <c r="A678" i="4" s="1"/>
  <c r="B679" i="4"/>
  <c r="A679" i="4" s="1"/>
  <c r="B680" i="4"/>
  <c r="A680" i="4" s="1"/>
  <c r="B681" i="4"/>
  <c r="A681" i="4" s="1"/>
  <c r="B682" i="4"/>
  <c r="A682" i="4" s="1"/>
  <c r="B683" i="4"/>
  <c r="A683" i="4" s="1"/>
  <c r="B684" i="4"/>
  <c r="A684" i="4" s="1"/>
  <c r="B685" i="4"/>
  <c r="A685" i="4" s="1"/>
  <c r="B686" i="4"/>
  <c r="A686" i="4" s="1"/>
  <c r="B687" i="4"/>
  <c r="A687" i="4" s="1"/>
  <c r="B688" i="4"/>
  <c r="A688" i="4" s="1"/>
  <c r="B689" i="4"/>
  <c r="A689" i="4" s="1"/>
  <c r="B690" i="4"/>
  <c r="A690" i="4" s="1"/>
  <c r="B691" i="4"/>
  <c r="A691" i="4" s="1"/>
  <c r="B692" i="4"/>
  <c r="A692" i="4" s="1"/>
  <c r="B693" i="4"/>
  <c r="A693" i="4" s="1"/>
  <c r="A694" i="4"/>
  <c r="B694" i="4"/>
  <c r="B695" i="4"/>
  <c r="A695" i="4" s="1"/>
  <c r="B696" i="4"/>
  <c r="A696" i="4" s="1"/>
  <c r="B697" i="4"/>
  <c r="A697" i="4" s="1"/>
  <c r="B698" i="4"/>
  <c r="A698" i="4" s="1"/>
  <c r="B699" i="4"/>
  <c r="A699" i="4" s="1"/>
  <c r="B700" i="4"/>
  <c r="A700" i="4" s="1"/>
  <c r="B701" i="4"/>
  <c r="A701" i="4" s="1"/>
  <c r="B702" i="4"/>
  <c r="A702" i="4" s="1"/>
  <c r="B703" i="4"/>
  <c r="A703" i="4" s="1"/>
  <c r="B704" i="4"/>
  <c r="A704" i="4" s="1"/>
  <c r="B705" i="4"/>
  <c r="A705" i="4" s="1"/>
  <c r="B706" i="4"/>
  <c r="A706" i="4" s="1"/>
  <c r="B707" i="4"/>
  <c r="A707" i="4" s="1"/>
  <c r="B708" i="4"/>
  <c r="A708" i="4" s="1"/>
  <c r="B709" i="4"/>
  <c r="A709" i="4" s="1"/>
  <c r="B710" i="4"/>
  <c r="A710" i="4" s="1"/>
  <c r="B711" i="4"/>
  <c r="A711" i="4" s="1"/>
  <c r="B712" i="4"/>
  <c r="A712" i="4" s="1"/>
  <c r="B713" i="4"/>
  <c r="A713" i="4" s="1"/>
  <c r="B714" i="4"/>
  <c r="A714" i="4" s="1"/>
  <c r="B715" i="4"/>
  <c r="A715" i="4" s="1"/>
  <c r="B716" i="4"/>
  <c r="A716" i="4" s="1"/>
  <c r="B717" i="4"/>
  <c r="A717" i="4" s="1"/>
  <c r="A718" i="4"/>
  <c r="B718" i="4"/>
  <c r="B719" i="4"/>
  <c r="A719" i="4" s="1"/>
  <c r="B720" i="4"/>
  <c r="A720" i="4" s="1"/>
  <c r="B721" i="4"/>
  <c r="A721" i="4" s="1"/>
  <c r="B722" i="4"/>
  <c r="A722" i="4" s="1"/>
  <c r="B723" i="4"/>
  <c r="A723" i="4" s="1"/>
  <c r="B724" i="4"/>
  <c r="A724" i="4" s="1"/>
  <c r="B725" i="4"/>
  <c r="A725" i="4" s="1"/>
  <c r="B726" i="4"/>
  <c r="A726" i="4" s="1"/>
  <c r="B727" i="4"/>
  <c r="A727" i="4" s="1"/>
  <c r="B728" i="4"/>
  <c r="A728" i="4" s="1"/>
  <c r="B729" i="4"/>
  <c r="A729" i="4" s="1"/>
  <c r="B730" i="4"/>
  <c r="A730" i="4" s="1"/>
  <c r="B731" i="4"/>
  <c r="A731" i="4" s="1"/>
  <c r="B732" i="4"/>
  <c r="A732" i="4" s="1"/>
  <c r="B733" i="4"/>
  <c r="A733" i="4" s="1"/>
  <c r="B734" i="4"/>
  <c r="A734" i="4" s="1"/>
  <c r="B735" i="4"/>
  <c r="A735" i="4" s="1"/>
  <c r="B736" i="4"/>
  <c r="A736" i="4" s="1"/>
  <c r="B737" i="4"/>
  <c r="A737" i="4" s="1"/>
  <c r="B738" i="4"/>
  <c r="A738" i="4" s="1"/>
  <c r="B739" i="4"/>
  <c r="A739" i="4" s="1"/>
  <c r="B740" i="4"/>
  <c r="A740" i="4" s="1"/>
  <c r="K2" i="5"/>
  <c r="K2" i="6"/>
  <c r="B2" i="4"/>
  <c r="A2" i="4" s="1"/>
  <c r="B3" i="4"/>
  <c r="A3" i="4" s="1"/>
  <c r="B4" i="4"/>
  <c r="A4" i="4" s="1"/>
  <c r="B5" i="4"/>
  <c r="A5" i="4" s="1"/>
  <c r="B6" i="4"/>
  <c r="A6" i="4" s="1"/>
  <c r="B7" i="4"/>
  <c r="A7" i="4" s="1"/>
  <c r="B8" i="4"/>
  <c r="A8" i="4" s="1"/>
  <c r="B9" i="4"/>
  <c r="A9" i="4" s="1"/>
  <c r="B10" i="4"/>
  <c r="A10" i="4" s="1"/>
  <c r="B11" i="4"/>
  <c r="A11" i="4" s="1"/>
  <c r="B12" i="4"/>
  <c r="A12" i="4" s="1"/>
  <c r="B13" i="4"/>
  <c r="A13" i="4" s="1"/>
  <c r="B14" i="4"/>
  <c r="A14" i="4" s="1"/>
  <c r="B15" i="4"/>
  <c r="A15" i="4" s="1"/>
  <c r="B16" i="4"/>
  <c r="A16" i="4" s="1"/>
  <c r="B17" i="4"/>
  <c r="A17" i="4" s="1"/>
  <c r="B18" i="4"/>
  <c r="A18" i="4" s="1"/>
  <c r="B19" i="4"/>
  <c r="A19" i="4" s="1"/>
  <c r="B20" i="4"/>
  <c r="A20" i="4" s="1"/>
  <c r="B21" i="4"/>
  <c r="A21" i="4" s="1"/>
  <c r="B22" i="4"/>
  <c r="A22" i="4" s="1"/>
  <c r="B23" i="4"/>
  <c r="A23" i="4" s="1"/>
  <c r="B24" i="4"/>
  <c r="A24" i="4" s="1"/>
  <c r="B25" i="4"/>
  <c r="A25" i="4" s="1"/>
  <c r="B26" i="4"/>
  <c r="A26" i="4" s="1"/>
  <c r="B27" i="4"/>
  <c r="A27" i="4" s="1"/>
  <c r="B28" i="4"/>
  <c r="A28" i="4" s="1"/>
  <c r="B29" i="4"/>
  <c r="A29" i="4" s="1"/>
  <c r="B30" i="4"/>
  <c r="A30" i="4" s="1"/>
  <c r="B31" i="4"/>
  <c r="A31" i="4" s="1"/>
  <c r="B32" i="4"/>
  <c r="A32" i="4" s="1"/>
  <c r="B33" i="4"/>
  <c r="A33" i="4" s="1"/>
  <c r="B34" i="4"/>
  <c r="A34" i="4" s="1"/>
  <c r="B35" i="4"/>
  <c r="A35" i="4" s="1"/>
  <c r="B36" i="4"/>
  <c r="A36" i="4" s="1"/>
  <c r="B37" i="4"/>
  <c r="A37" i="4" s="1"/>
  <c r="B38" i="4"/>
  <c r="A38" i="4" s="1"/>
  <c r="B39" i="4"/>
  <c r="A39" i="4" s="1"/>
  <c r="B40" i="4"/>
  <c r="A40" i="4" s="1"/>
  <c r="B41" i="4"/>
  <c r="A41" i="4" s="1"/>
  <c r="B42" i="4"/>
  <c r="A42" i="4" s="1"/>
  <c r="B43" i="4"/>
  <c r="A43" i="4" s="1"/>
  <c r="B44" i="4"/>
  <c r="A44" i="4" s="1"/>
  <c r="B45" i="4"/>
  <c r="A45" i="4" s="1"/>
  <c r="B46" i="4"/>
  <c r="A46" i="4" s="1"/>
  <c r="B47" i="4"/>
  <c r="A47" i="4" s="1"/>
  <c r="B48" i="4"/>
  <c r="A48" i="4" s="1"/>
  <c r="B49" i="4"/>
  <c r="A49" i="4" s="1"/>
  <c r="B50" i="4"/>
  <c r="A50" i="4" s="1"/>
  <c r="B51" i="4"/>
  <c r="A51" i="4" s="1"/>
  <c r="B52" i="4"/>
  <c r="A52" i="4" s="1"/>
  <c r="B53" i="4"/>
  <c r="A53" i="4" s="1"/>
  <c r="B54" i="4"/>
  <c r="A54" i="4" s="1"/>
  <c r="B55" i="4"/>
  <c r="A55" i="4" s="1"/>
  <c r="B56" i="4"/>
  <c r="A56" i="4" s="1"/>
  <c r="B57" i="4"/>
  <c r="A57" i="4" s="1"/>
  <c r="B58" i="4"/>
  <c r="A58" i="4" s="1"/>
  <c r="B59" i="4"/>
  <c r="A59" i="4" s="1"/>
  <c r="B60" i="4"/>
  <c r="A60" i="4" s="1"/>
  <c r="B61" i="4"/>
  <c r="A61" i="4" s="1"/>
  <c r="B62" i="4"/>
  <c r="A62" i="4" s="1"/>
  <c r="B63" i="4"/>
  <c r="A63" i="4" s="1"/>
  <c r="B64" i="4"/>
  <c r="A64" i="4" s="1"/>
  <c r="B65" i="4"/>
  <c r="A65" i="4" s="1"/>
  <c r="B66" i="4"/>
  <c r="A66" i="4" s="1"/>
  <c r="B67" i="4"/>
  <c r="A67" i="4" s="1"/>
  <c r="B68" i="4"/>
  <c r="A68" i="4" s="1"/>
  <c r="B69" i="4"/>
  <c r="A69" i="4" s="1"/>
  <c r="B70" i="4"/>
  <c r="A70" i="4" s="1"/>
  <c r="B71" i="4"/>
  <c r="A71" i="4" s="1"/>
  <c r="B72" i="4"/>
  <c r="A72" i="4" s="1"/>
  <c r="B73" i="4"/>
  <c r="A73" i="4" s="1"/>
  <c r="B74" i="4"/>
  <c r="A74" i="4" s="1"/>
  <c r="B75" i="4"/>
  <c r="A75" i="4" s="1"/>
  <c r="B76" i="4"/>
  <c r="A76" i="4" s="1"/>
  <c r="B77" i="4"/>
  <c r="A77" i="4" s="1"/>
  <c r="B78" i="4"/>
  <c r="A78" i="4" s="1"/>
  <c r="B79" i="4"/>
  <c r="A79" i="4" s="1"/>
  <c r="B80" i="4"/>
  <c r="A80" i="4" s="1"/>
  <c r="B81" i="4"/>
  <c r="A81" i="4" s="1"/>
  <c r="B82" i="4"/>
  <c r="A82" i="4" s="1"/>
  <c r="B83" i="4"/>
  <c r="A83" i="4" s="1"/>
  <c r="B84" i="4"/>
  <c r="A84" i="4" s="1"/>
  <c r="B85" i="4"/>
  <c r="A85" i="4" s="1"/>
  <c r="B86" i="4"/>
  <c r="A86" i="4" s="1"/>
  <c r="B87" i="4"/>
  <c r="A87" i="4" s="1"/>
  <c r="B88" i="4"/>
  <c r="A88" i="4" s="1"/>
  <c r="B89" i="4"/>
  <c r="A89" i="4" s="1"/>
  <c r="B90" i="4"/>
  <c r="A90" i="4" s="1"/>
  <c r="B91" i="4"/>
  <c r="A91" i="4" s="1"/>
  <c r="B92" i="4"/>
  <c r="A92" i="4" s="1"/>
  <c r="B93" i="4"/>
  <c r="A93" i="4" s="1"/>
  <c r="B94" i="4"/>
  <c r="A94" i="4" s="1"/>
  <c r="B95" i="4"/>
  <c r="A95" i="4" s="1"/>
  <c r="B96" i="4"/>
  <c r="A96" i="4" s="1"/>
  <c r="B97" i="4"/>
  <c r="A97" i="4" s="1"/>
  <c r="B98" i="4"/>
  <c r="A98" i="4" s="1"/>
  <c r="B99" i="4"/>
  <c r="A99" i="4" s="1"/>
  <c r="B100" i="4"/>
  <c r="A100" i="4" s="1"/>
  <c r="B101" i="4"/>
  <c r="A101" i="4" s="1"/>
  <c r="B102" i="4"/>
  <c r="A102" i="4" s="1"/>
  <c r="B103" i="4"/>
  <c r="A103" i="4" s="1"/>
  <c r="B104" i="4"/>
  <c r="A104" i="4" s="1"/>
  <c r="B105" i="4"/>
  <c r="A105" i="4" s="1"/>
  <c r="B106" i="4"/>
  <c r="A106" i="4" s="1"/>
  <c r="B107" i="4"/>
  <c r="A107" i="4" s="1"/>
  <c r="B108" i="4"/>
  <c r="A108" i="4" s="1"/>
  <c r="B109" i="4"/>
  <c r="A109" i="4" s="1"/>
  <c r="B110" i="4"/>
  <c r="A110" i="4" s="1"/>
  <c r="B111" i="4"/>
  <c r="A111" i="4" s="1"/>
  <c r="B112" i="4"/>
  <c r="A112" i="4" s="1"/>
  <c r="B113" i="4"/>
  <c r="A113" i="4" s="1"/>
  <c r="B114" i="4"/>
  <c r="A114" i="4" s="1"/>
  <c r="B115" i="4"/>
  <c r="A115" i="4" s="1"/>
  <c r="B116" i="4"/>
  <c r="A116" i="4" s="1"/>
  <c r="B117" i="4"/>
  <c r="A117" i="4" s="1"/>
  <c r="B118" i="4"/>
  <c r="A118" i="4" s="1"/>
  <c r="B119" i="4"/>
  <c r="A119" i="4" s="1"/>
  <c r="B120" i="4"/>
  <c r="A120" i="4" s="1"/>
  <c r="B121" i="4"/>
  <c r="A121" i="4" s="1"/>
  <c r="B122" i="4"/>
  <c r="A122" i="4" s="1"/>
  <c r="B123" i="4"/>
  <c r="A123" i="4" s="1"/>
  <c r="B124" i="4"/>
  <c r="A124" i="4" s="1"/>
  <c r="B125" i="4"/>
  <c r="A125" i="4" s="1"/>
  <c r="B126" i="4"/>
  <c r="A126" i="4" s="1"/>
  <c r="B127" i="4"/>
  <c r="A127" i="4" s="1"/>
  <c r="B128" i="4"/>
  <c r="A128" i="4" s="1"/>
  <c r="B129" i="4"/>
  <c r="A129" i="4" s="1"/>
  <c r="B130" i="4"/>
  <c r="A130" i="4" s="1"/>
  <c r="B131" i="4"/>
  <c r="A131" i="4" s="1"/>
  <c r="B132" i="4"/>
  <c r="A132" i="4" s="1"/>
  <c r="B133" i="4"/>
  <c r="A133" i="4" s="1"/>
  <c r="B134" i="4"/>
  <c r="A134" i="4" s="1"/>
  <c r="B135" i="4"/>
  <c r="A135" i="4" s="1"/>
  <c r="B136" i="4"/>
  <c r="A136" i="4" s="1"/>
  <c r="B137" i="4"/>
  <c r="A137" i="4" s="1"/>
  <c r="B138" i="4"/>
  <c r="A138" i="4" s="1"/>
  <c r="B139" i="4"/>
  <c r="A139" i="4" s="1"/>
  <c r="B140" i="4"/>
  <c r="A140" i="4" s="1"/>
  <c r="B141" i="4"/>
  <c r="A141" i="4" s="1"/>
  <c r="B142" i="4"/>
  <c r="A142" i="4" s="1"/>
  <c r="B143" i="4"/>
  <c r="A143" i="4" s="1"/>
  <c r="B144" i="4"/>
  <c r="A144" i="4" s="1"/>
  <c r="B145" i="4"/>
  <c r="A145" i="4" s="1"/>
  <c r="B146" i="4"/>
  <c r="A146" i="4" s="1"/>
  <c r="B147" i="4"/>
  <c r="A147" i="4" s="1"/>
  <c r="B148" i="4"/>
  <c r="A148" i="4" s="1"/>
  <c r="B149" i="4"/>
  <c r="A149" i="4" s="1"/>
  <c r="B150" i="4"/>
  <c r="A150" i="4" s="1"/>
  <c r="B151" i="4"/>
  <c r="A151" i="4" s="1"/>
  <c r="B152" i="4"/>
  <c r="A152" i="4" s="1"/>
  <c r="B153" i="4"/>
  <c r="A153" i="4" s="1"/>
  <c r="B154" i="4"/>
  <c r="A154" i="4" s="1"/>
  <c r="B155" i="4"/>
  <c r="A155" i="4" s="1"/>
  <c r="B156" i="4"/>
  <c r="A156" i="4" s="1"/>
  <c r="B157" i="4"/>
  <c r="A157" i="4" s="1"/>
  <c r="B158" i="4"/>
  <c r="A158" i="4" s="1"/>
  <c r="B159" i="4"/>
  <c r="A159" i="4" s="1"/>
  <c r="B160" i="4"/>
  <c r="A160" i="4" s="1"/>
  <c r="B161" i="4"/>
  <c r="A161" i="4" s="1"/>
  <c r="B162" i="4"/>
  <c r="A162" i="4" s="1"/>
  <c r="B163" i="4"/>
  <c r="A163" i="4" s="1"/>
  <c r="B164" i="4"/>
  <c r="A164" i="4" s="1"/>
  <c r="B165" i="4"/>
  <c r="A165" i="4" s="1"/>
  <c r="B166" i="4"/>
  <c r="A166" i="4" s="1"/>
  <c r="B167" i="4"/>
  <c r="A167" i="4" s="1"/>
  <c r="B168" i="4"/>
  <c r="A168" i="4" s="1"/>
  <c r="B169" i="4"/>
  <c r="A169" i="4" s="1"/>
  <c r="B170" i="4"/>
  <c r="A170" i="4" s="1"/>
  <c r="B171" i="4"/>
  <c r="A171" i="4" s="1"/>
  <c r="B172" i="4"/>
  <c r="A172" i="4" s="1"/>
  <c r="B173" i="4"/>
  <c r="A173" i="4" s="1"/>
  <c r="B174" i="4"/>
  <c r="A174" i="4" s="1"/>
  <c r="B175" i="4"/>
  <c r="A175" i="4" s="1"/>
  <c r="B176" i="4"/>
  <c r="A176" i="4" s="1"/>
  <c r="B177" i="4"/>
  <c r="A177" i="4" s="1"/>
  <c r="B178" i="4"/>
  <c r="A178" i="4" s="1"/>
  <c r="B179" i="4"/>
  <c r="A179" i="4" s="1"/>
  <c r="B180" i="4"/>
  <c r="A180" i="4" s="1"/>
  <c r="B181" i="4"/>
  <c r="A181" i="4" s="1"/>
  <c r="B182" i="4"/>
  <c r="A182" i="4" s="1"/>
  <c r="B183" i="4"/>
  <c r="A183" i="4" s="1"/>
  <c r="B184" i="4"/>
  <c r="A184" i="4" s="1"/>
  <c r="B185" i="4"/>
  <c r="A185" i="4" s="1"/>
  <c r="B186" i="4"/>
  <c r="A186" i="4" s="1"/>
  <c r="B187" i="4"/>
  <c r="A187" i="4" s="1"/>
  <c r="B188" i="4"/>
  <c r="A188" i="4" s="1"/>
  <c r="B189" i="4"/>
  <c r="A189" i="4" s="1"/>
  <c r="B190" i="4"/>
  <c r="A190" i="4" s="1"/>
  <c r="B191" i="4"/>
  <c r="A191" i="4" s="1"/>
  <c r="B192" i="4"/>
  <c r="A192" i="4" s="1"/>
  <c r="B193" i="4"/>
  <c r="A193" i="4" s="1"/>
  <c r="B194" i="4"/>
  <c r="A194" i="4" s="1"/>
  <c r="B195" i="4"/>
  <c r="A195" i="4" s="1"/>
  <c r="B196" i="4"/>
  <c r="A196" i="4" s="1"/>
  <c r="B197" i="4"/>
  <c r="A197" i="4" s="1"/>
  <c r="B198" i="4"/>
  <c r="A198" i="4" s="1"/>
  <c r="B199" i="4"/>
  <c r="A199" i="4" s="1"/>
  <c r="B200" i="4"/>
  <c r="A200" i="4" s="1"/>
  <c r="B201" i="4"/>
  <c r="A201" i="4" s="1"/>
  <c r="B202" i="4"/>
  <c r="A202" i="4" s="1"/>
  <c r="B203" i="4"/>
  <c r="A203" i="4" s="1"/>
  <c r="B204" i="4"/>
  <c r="A204" i="4" s="1"/>
  <c r="B205" i="4"/>
  <c r="A205" i="4" s="1"/>
  <c r="B206" i="4"/>
  <c r="A206" i="4" s="1"/>
  <c r="B207" i="4"/>
  <c r="A207" i="4" s="1"/>
  <c r="B208" i="4"/>
  <c r="A208" i="4" s="1"/>
  <c r="B209" i="4"/>
  <c r="A209" i="4" s="1"/>
  <c r="B210" i="4"/>
  <c r="A210" i="4" s="1"/>
  <c r="B211" i="4"/>
  <c r="A211" i="4" s="1"/>
  <c r="B212" i="4"/>
  <c r="A212" i="4" s="1"/>
  <c r="B213" i="4"/>
  <c r="A213" i="4" s="1"/>
  <c r="B214" i="4"/>
  <c r="A214" i="4" s="1"/>
  <c r="B215" i="4"/>
  <c r="A215" i="4" s="1"/>
  <c r="B216" i="4"/>
  <c r="A216" i="4" s="1"/>
  <c r="B217" i="4"/>
  <c r="A217" i="4" s="1"/>
  <c r="B218" i="4"/>
  <c r="A218" i="4" s="1"/>
  <c r="B219" i="4"/>
  <c r="A219" i="4" s="1"/>
  <c r="B220" i="4"/>
  <c r="A220" i="4" s="1"/>
  <c r="B221" i="4"/>
  <c r="A221" i="4" s="1"/>
  <c r="B222" i="4"/>
  <c r="A222" i="4" s="1"/>
  <c r="B223" i="4"/>
  <c r="A223" i="4" s="1"/>
  <c r="B224" i="4"/>
  <c r="A224" i="4" s="1"/>
  <c r="B225" i="4"/>
  <c r="A225" i="4" s="1"/>
  <c r="B226" i="4"/>
  <c r="A226" i="4" s="1"/>
  <c r="B227" i="4"/>
  <c r="A227" i="4" s="1"/>
  <c r="B228" i="4"/>
  <c r="A228" i="4" s="1"/>
  <c r="B229" i="4"/>
  <c r="A229" i="4" s="1"/>
  <c r="B230" i="4"/>
  <c r="A230" i="4" s="1"/>
  <c r="B231" i="4"/>
  <c r="A231" i="4" s="1"/>
  <c r="B232" i="4"/>
  <c r="A232" i="4" s="1"/>
  <c r="B233" i="4"/>
  <c r="A233" i="4" s="1"/>
  <c r="B234" i="4"/>
  <c r="A234" i="4" s="1"/>
  <c r="B235" i="4"/>
  <c r="A235" i="4" s="1"/>
  <c r="B236" i="4"/>
  <c r="A236" i="4" s="1"/>
  <c r="B237" i="4"/>
  <c r="A237" i="4" s="1"/>
  <c r="B238" i="4"/>
  <c r="A238" i="4" s="1"/>
  <c r="B239" i="4"/>
  <c r="A239" i="4" s="1"/>
  <c r="B240" i="4"/>
  <c r="A240" i="4" s="1"/>
  <c r="B241" i="4"/>
  <c r="A241" i="4" s="1"/>
  <c r="B242" i="4"/>
  <c r="A242" i="4" s="1"/>
  <c r="B243" i="4"/>
  <c r="A243" i="4" s="1"/>
  <c r="B244" i="4"/>
  <c r="A244" i="4" s="1"/>
  <c r="B245" i="4"/>
  <c r="A245" i="4" s="1"/>
  <c r="B246" i="4"/>
  <c r="A246" i="4" s="1"/>
  <c r="B247" i="4"/>
  <c r="A247" i="4" s="1"/>
  <c r="B248" i="4"/>
  <c r="A248" i="4" s="1"/>
  <c r="B249" i="4"/>
  <c r="A249" i="4" s="1"/>
  <c r="B250" i="4"/>
  <c r="A250" i="4" s="1"/>
  <c r="B251" i="4"/>
  <c r="A251" i="4" s="1"/>
  <c r="B252" i="4"/>
  <c r="A252" i="4" s="1"/>
  <c r="B253" i="4"/>
  <c r="A253" i="4" s="1"/>
  <c r="B254" i="4"/>
  <c r="A254" i="4" s="1"/>
  <c r="B255" i="4"/>
  <c r="A255" i="4" s="1"/>
  <c r="B256" i="4"/>
  <c r="A256" i="4" s="1"/>
  <c r="B257" i="4"/>
  <c r="A257" i="4" s="1"/>
  <c r="B258" i="4"/>
  <c r="A258" i="4" s="1"/>
  <c r="B259" i="4"/>
  <c r="A259" i="4" s="1"/>
  <c r="B260" i="4"/>
  <c r="A260" i="4" s="1"/>
  <c r="B261" i="4"/>
  <c r="A261" i="4" s="1"/>
  <c r="B262" i="4"/>
  <c r="A262" i="4" s="1"/>
  <c r="B263" i="4"/>
  <c r="A263" i="4" s="1"/>
  <c r="B264" i="4"/>
  <c r="A264" i="4" s="1"/>
  <c r="B265" i="4"/>
  <c r="A265" i="4" s="1"/>
  <c r="B266" i="4"/>
  <c r="A266" i="4" s="1"/>
  <c r="B267" i="4"/>
  <c r="A267" i="4" s="1"/>
  <c r="B268" i="4"/>
  <c r="A268" i="4" s="1"/>
  <c r="B269" i="4"/>
  <c r="A269" i="4" s="1"/>
  <c r="B270" i="4"/>
  <c r="A270" i="4" s="1"/>
  <c r="B271" i="4"/>
  <c r="A271" i="4" s="1"/>
  <c r="B272" i="4"/>
  <c r="A272" i="4" s="1"/>
  <c r="B273" i="4"/>
  <c r="A273" i="4" s="1"/>
  <c r="B274" i="4"/>
  <c r="A274" i="4" s="1"/>
  <c r="B275" i="4"/>
  <c r="A275" i="4" s="1"/>
  <c r="B276" i="4"/>
  <c r="A276" i="4" s="1"/>
  <c r="B277" i="4"/>
  <c r="A277" i="4" s="1"/>
  <c r="B278" i="4"/>
  <c r="A278" i="4" s="1"/>
  <c r="B279" i="4"/>
  <c r="A279" i="4" s="1"/>
  <c r="B280" i="4"/>
  <c r="A280" i="4" s="1"/>
  <c r="B281" i="4"/>
  <c r="A281" i="4" s="1"/>
  <c r="B282" i="4"/>
  <c r="A282" i="4" s="1"/>
  <c r="B283" i="4"/>
  <c r="A283" i="4" s="1"/>
  <c r="B284" i="4"/>
  <c r="A284" i="4" s="1"/>
  <c r="B285" i="4"/>
  <c r="A285" i="4" s="1"/>
  <c r="B286" i="4"/>
  <c r="A286" i="4" s="1"/>
  <c r="B287" i="4"/>
  <c r="A287" i="4" s="1"/>
  <c r="B288" i="4"/>
  <c r="A288" i="4" s="1"/>
  <c r="B289" i="4"/>
  <c r="A289" i="4" s="1"/>
  <c r="B290" i="4"/>
  <c r="A290" i="4" s="1"/>
  <c r="B291" i="4"/>
  <c r="A291" i="4" s="1"/>
  <c r="B292" i="4"/>
  <c r="A292" i="4" s="1"/>
  <c r="B293" i="4"/>
  <c r="A293" i="4" s="1"/>
  <c r="B294" i="4"/>
  <c r="A294" i="4" s="1"/>
  <c r="B295" i="4"/>
  <c r="A295" i="4" s="1"/>
  <c r="B296" i="4"/>
  <c r="A296" i="4" s="1"/>
  <c r="B297" i="4"/>
  <c r="A297" i="4" s="1"/>
  <c r="B298" i="4"/>
  <c r="A298" i="4" s="1"/>
  <c r="B299" i="4"/>
  <c r="A299" i="4" s="1"/>
  <c r="B300" i="4"/>
  <c r="A300" i="4" s="1"/>
  <c r="B301" i="4"/>
  <c r="A301" i="4" s="1"/>
  <c r="B302" i="4"/>
  <c r="A302" i="4" s="1"/>
  <c r="B303" i="4"/>
  <c r="A303" i="4" s="1"/>
  <c r="B304" i="4"/>
  <c r="A304" i="4" s="1"/>
  <c r="B305" i="4"/>
  <c r="A305" i="4" s="1"/>
  <c r="B306" i="4"/>
  <c r="A306" i="4" s="1"/>
  <c r="B307" i="4"/>
  <c r="A307" i="4" s="1"/>
  <c r="B308" i="4"/>
  <c r="A308" i="4" s="1"/>
  <c r="B309" i="4"/>
  <c r="A309" i="4" s="1"/>
  <c r="B310" i="4"/>
  <c r="A310" i="4" s="1"/>
  <c r="B311" i="4"/>
  <c r="A311" i="4" s="1"/>
  <c r="B312" i="4"/>
  <c r="A312" i="4" s="1"/>
  <c r="B313" i="4"/>
  <c r="A313" i="4" s="1"/>
  <c r="B314" i="4"/>
  <c r="A314" i="4" s="1"/>
  <c r="B315" i="4"/>
  <c r="A315" i="4" s="1"/>
  <c r="B316" i="4"/>
  <c r="A316" i="4" s="1"/>
  <c r="A2" i="2"/>
  <c r="E2" i="6"/>
  <c r="C9" i="6" s="1"/>
  <c r="A3" i="2"/>
  <c r="A4" i="2"/>
  <c r="A5" i="2"/>
  <c r="A6" i="2"/>
  <c r="A7" i="2"/>
  <c r="A1" i="2"/>
  <c r="H2" i="6"/>
  <c r="C11" i="6" s="1"/>
  <c r="B1" i="4"/>
  <c r="A1" i="4" s="1"/>
  <c r="L10" i="5" l="1"/>
  <c r="F13" i="5" s="1"/>
  <c r="L8" i="5"/>
  <c r="L11" i="5"/>
  <c r="C15" i="5" s="1"/>
  <c r="L9" i="5"/>
  <c r="C13" i="5" s="1"/>
  <c r="L12" i="5"/>
  <c r="F15" i="5" s="1"/>
  <c r="M6" i="5"/>
  <c r="M3" i="5"/>
  <c r="L3" i="5" s="1"/>
  <c r="M5" i="5"/>
  <c r="H2" i="5"/>
  <c r="C10" i="5" s="1"/>
  <c r="Q5" i="6"/>
  <c r="P5" i="6" s="1"/>
  <c r="M3" i="6"/>
  <c r="O6" i="6"/>
  <c r="N6" i="6" s="1"/>
  <c r="O5" i="6"/>
  <c r="N5" i="6" s="1"/>
  <c r="Q3" i="6"/>
  <c r="M6" i="6"/>
  <c r="L6" i="6" s="1"/>
  <c r="M4" i="6"/>
  <c r="L4" i="6" s="1"/>
  <c r="Q6" i="6"/>
  <c r="P6" i="6" s="1"/>
  <c r="O4" i="6"/>
  <c r="N4" i="6" s="1"/>
  <c r="S6" i="6"/>
  <c r="R6" i="6" s="1"/>
  <c r="Q4" i="6"/>
  <c r="P4" i="6" s="1"/>
  <c r="L7" i="6"/>
  <c r="L9" i="6"/>
  <c r="K10" i="6" s="1"/>
  <c r="O3" i="6"/>
  <c r="S5" i="6"/>
  <c r="R5" i="6" s="1"/>
  <c r="S3" i="6"/>
  <c r="R3" i="6" s="1"/>
  <c r="S4" i="6"/>
  <c r="R4" i="6" s="1"/>
  <c r="N7" i="6"/>
  <c r="P7" i="6"/>
  <c r="M5" i="6"/>
  <c r="L5" i="6" s="1"/>
  <c r="R7" i="6"/>
  <c r="P3" i="6" l="1"/>
  <c r="N3" i="6"/>
  <c r="L3" i="6"/>
  <c r="K13" i="5" l="1"/>
  <c r="L6" i="5"/>
  <c r="L5" i="5"/>
  <c r="L4" i="5"/>
</calcChain>
</file>

<file path=xl/sharedStrings.xml><?xml version="1.0" encoding="utf-8"?>
<sst xmlns="http://schemas.openxmlformats.org/spreadsheetml/2006/main" count="11341" uniqueCount="2070">
  <si>
    <t>記録証</t>
    <rPh sb="0" eb="3">
      <t>キロクショウ</t>
    </rPh>
    <phoneticPr fontId="1"/>
  </si>
  <si>
    <t>ビブスNo</t>
    <phoneticPr fontId="1"/>
  </si>
  <si>
    <t>選手名</t>
    <rPh sb="0" eb="3">
      <t>センシュメイ</t>
    </rPh>
    <phoneticPr fontId="1"/>
  </si>
  <si>
    <t>所属名</t>
    <rPh sb="0" eb="2">
      <t>ショゾク</t>
    </rPh>
    <rPh sb="2" eb="3">
      <t>メイ</t>
    </rPh>
    <phoneticPr fontId="1"/>
  </si>
  <si>
    <t>所属名</t>
    <rPh sb="0" eb="3">
      <t>ショゾクメイ</t>
    </rPh>
    <phoneticPr fontId="1"/>
  </si>
  <si>
    <t>記録データ</t>
    <rPh sb="0" eb="2">
      <t>キロク</t>
    </rPh>
    <phoneticPr fontId="1"/>
  </si>
  <si>
    <t>風データ</t>
    <rPh sb="0" eb="1">
      <t>カゼ</t>
    </rPh>
    <phoneticPr fontId="1"/>
  </si>
  <si>
    <t>リレーメンバー１</t>
    <phoneticPr fontId="1"/>
  </si>
  <si>
    <t>リレーメンバー２</t>
  </si>
  <si>
    <t>リレーメンバー３</t>
  </si>
  <si>
    <t>リレーメンバー４</t>
  </si>
  <si>
    <t>性別</t>
    <rPh sb="0" eb="2">
      <t>セイベツ</t>
    </rPh>
    <phoneticPr fontId="1"/>
  </si>
  <si>
    <t>新記録</t>
    <rPh sb="0" eb="3">
      <t>シンキロク</t>
    </rPh>
    <phoneticPr fontId="1"/>
  </si>
  <si>
    <t>競技会名</t>
    <rPh sb="0" eb="3">
      <t>キョウギカイ</t>
    </rPh>
    <rPh sb="3" eb="4">
      <t>メイ</t>
    </rPh>
    <phoneticPr fontId="1"/>
  </si>
  <si>
    <t>未使用</t>
    <rPh sb="0" eb="3">
      <t>ミシヨウ</t>
    </rPh>
    <phoneticPr fontId="1"/>
  </si>
  <si>
    <t>フリガナ</t>
    <phoneticPr fontId="1"/>
  </si>
  <si>
    <t>登録都道府県</t>
    <rPh sb="0" eb="6">
      <t>トウロクトドウフケン</t>
    </rPh>
    <phoneticPr fontId="1"/>
  </si>
  <si>
    <t>氏名アルファベット</t>
    <rPh sb="0" eb="2">
      <t>シメイ</t>
    </rPh>
    <phoneticPr fontId="1"/>
  </si>
  <si>
    <t>学年</t>
    <rPh sb="0" eb="2">
      <t>ガクネン</t>
    </rPh>
    <phoneticPr fontId="1"/>
  </si>
  <si>
    <t>チーム名</t>
    <rPh sb="3" eb="4">
      <t>メイ</t>
    </rPh>
    <phoneticPr fontId="1"/>
  </si>
  <si>
    <t>クラス名</t>
    <rPh sb="3" eb="4">
      <t>メイ</t>
    </rPh>
    <phoneticPr fontId="1"/>
  </si>
  <si>
    <t>種目名</t>
    <rPh sb="0" eb="2">
      <t>シュモク</t>
    </rPh>
    <rPh sb="2" eb="3">
      <t>メイ</t>
    </rPh>
    <phoneticPr fontId="1"/>
  </si>
  <si>
    <t>リレーメンバー1</t>
    <phoneticPr fontId="1"/>
  </si>
  <si>
    <t>リレーメンバー2</t>
  </si>
  <si>
    <t>リレーメンバー3</t>
  </si>
  <si>
    <t>リレーメンバー4</t>
  </si>
  <si>
    <t>種目の区分</t>
    <rPh sb="0" eb="2">
      <t>シュモク</t>
    </rPh>
    <rPh sb="3" eb="5">
      <t>クブン</t>
    </rPh>
    <phoneticPr fontId="1"/>
  </si>
  <si>
    <t>+1.3*</t>
  </si>
  <si>
    <t>+0.9*</t>
  </si>
  <si>
    <t>+1.6*</t>
  </si>
  <si>
    <t>+2.8*</t>
  </si>
  <si>
    <t>27.84*</t>
  </si>
  <si>
    <t>藤田 涼雅</t>
  </si>
  <si>
    <t>+1.5*</t>
  </si>
  <si>
    <t>男</t>
  </si>
  <si>
    <t>女</t>
  </si>
  <si>
    <t>１５００ｍ</t>
  </si>
  <si>
    <t>２００ｍ</t>
  </si>
  <si>
    <t>走幅跳</t>
  </si>
  <si>
    <t>氏 名</t>
    <rPh sb="0" eb="1">
      <t>シ</t>
    </rPh>
    <rPh sb="2" eb="3">
      <t>ナ</t>
    </rPh>
    <phoneticPr fontId="1"/>
  </si>
  <si>
    <t>50.83*</t>
  </si>
  <si>
    <t>４×１００ｍＲ</t>
  </si>
  <si>
    <t>チーム名・性別</t>
    <rPh sb="3" eb="4">
      <t>メイ</t>
    </rPh>
    <rPh sb="5" eb="7">
      <t>セイベツ</t>
    </rPh>
    <phoneticPr fontId="1"/>
  </si>
  <si>
    <t>４種目用</t>
    <rPh sb="1" eb="4">
      <t>シュモクヨウ</t>
    </rPh>
    <phoneticPr fontId="1"/>
  </si>
  <si>
    <t>中学男子</t>
  </si>
  <si>
    <t>日時</t>
    <rPh sb="0" eb="2">
      <t>ニチジ</t>
    </rPh>
    <phoneticPr fontId="1"/>
  </si>
  <si>
    <t>日時</t>
    <rPh sb="0" eb="2">
      <t>ニチジ</t>
    </rPh>
    <phoneticPr fontId="1"/>
  </si>
  <si>
    <t>中学女子</t>
  </si>
  <si>
    <t>佐藤 優心</t>
  </si>
  <si>
    <t>ｻﾄｳ ﾕｲ</t>
  </si>
  <si>
    <t>小樽潮陵高</t>
  </si>
  <si>
    <t>H3</t>
  </si>
  <si>
    <t>2:29.03*</t>
  </si>
  <si>
    <t>貝島 優羽</t>
  </si>
  <si>
    <t>ｶｲｼﾏ ﾕｳﾊ</t>
  </si>
  <si>
    <t>倶知安高</t>
  </si>
  <si>
    <t>H2</t>
  </si>
  <si>
    <t>3:10.66*</t>
  </si>
  <si>
    <t>新谷 のどか</t>
  </si>
  <si>
    <t>ｼﾝﾀﾆ ﾉﾄﾞｶ</t>
  </si>
  <si>
    <t>tonden.ac</t>
  </si>
  <si>
    <t>岩口 葵陽</t>
  </si>
  <si>
    <t>ｲﾜｸﾞﾁ ｱｵｲ</t>
  </si>
  <si>
    <t>小樽桜陽高</t>
  </si>
  <si>
    <t>H1</t>
  </si>
  <si>
    <t>本間 千景</t>
  </si>
  <si>
    <t>ﾎﾝﾏ ﾁﾋﾛ</t>
  </si>
  <si>
    <t>立川 ﾅｲｱ</t>
  </si>
  <si>
    <t>ﾀﾁｶﾜ ﾅｲｱ</t>
  </si>
  <si>
    <t>札幌啓明中</t>
  </si>
  <si>
    <t>J2</t>
  </si>
  <si>
    <t>2:36.10*</t>
  </si>
  <si>
    <t>鹿谷 琳花</t>
  </si>
  <si>
    <t>ｼｶﾀﾆ ﾘﾝｶ</t>
  </si>
  <si>
    <t>共和中</t>
  </si>
  <si>
    <t>2:52.24*</t>
  </si>
  <si>
    <t>平山 公子</t>
  </si>
  <si>
    <t>ﾋﾗﾔﾏ ｷﾐｺ</t>
  </si>
  <si>
    <t>小樽西陵中</t>
  </si>
  <si>
    <t>J1</t>
  </si>
  <si>
    <t>2:52.99*</t>
  </si>
  <si>
    <t>能登 たまき</t>
  </si>
  <si>
    <t>ﾉﾄ ﾀﾏｷ</t>
  </si>
  <si>
    <t>赤井川中</t>
  </si>
  <si>
    <t>2:54.66*</t>
  </si>
  <si>
    <t>平林 芽衣</t>
  </si>
  <si>
    <t>ﾋﾗﾊﾞﾔｼ ﾒｲ</t>
  </si>
  <si>
    <t>J3</t>
  </si>
  <si>
    <t>2:57.44*</t>
  </si>
  <si>
    <t>佐藤 碧乃</t>
  </si>
  <si>
    <t>ｻﾄｳ ｱｵﾉ</t>
  </si>
  <si>
    <t>ﾆｾｺ中</t>
  </si>
  <si>
    <t>2:58.77*</t>
  </si>
  <si>
    <t>小林 ゆめ</t>
  </si>
  <si>
    <t>ｺﾊﾞﾔｼ ﾕﾒ</t>
  </si>
  <si>
    <t>3:07.77*</t>
  </si>
  <si>
    <t>赤坂 莉緒</t>
  </si>
  <si>
    <t>ｱｶｻｶ ﾘｵ</t>
  </si>
  <si>
    <t>岩内中央学園</t>
  </si>
  <si>
    <t>2:36.16*</t>
  </si>
  <si>
    <t>佐々木 陽菜</t>
  </si>
  <si>
    <t>ｻｻｷ ﾋﾅ</t>
  </si>
  <si>
    <t>小樽潮見台中</t>
  </si>
  <si>
    <t>2:37.38*</t>
  </si>
  <si>
    <t>川田 真凛</t>
  </si>
  <si>
    <t>ｶﾜﾀﾞ ﾏﾘﾝ</t>
  </si>
  <si>
    <t>ﾁｰﾑC-3</t>
  </si>
  <si>
    <t>2:37.64*</t>
  </si>
  <si>
    <t>鈴木 莉央</t>
  </si>
  <si>
    <t>ｽｽﾞｷ ﾘｵ</t>
  </si>
  <si>
    <t>2:42.22*</t>
  </si>
  <si>
    <t>野澤 南緒</t>
  </si>
  <si>
    <t>ﾉｻﾞﾜ ﾅｵ</t>
  </si>
  <si>
    <t>小樽松ヶ枝中</t>
  </si>
  <si>
    <t>2:49.52*</t>
  </si>
  <si>
    <t>原田 小夢</t>
  </si>
  <si>
    <t>ﾊﾗﾀﾞ ｺﾕﾒ</t>
  </si>
  <si>
    <t>3:01.83*</t>
  </si>
  <si>
    <t>姉崎 凱斗</t>
  </si>
  <si>
    <t>ｱﾈｻﾞｷ ｶｲﾄ</t>
  </si>
  <si>
    <t>小樽商科大</t>
  </si>
  <si>
    <t>2:17.74*</t>
  </si>
  <si>
    <t>井上 澄杜</t>
  </si>
  <si>
    <t>ｲﾉｳｴ ｽﾐﾄ</t>
  </si>
  <si>
    <t>2:20.78*</t>
  </si>
  <si>
    <t>岡元 裕太郎</t>
  </si>
  <si>
    <t>ｵｶﾓﾄ ﾕｳﾀﾛｳ</t>
  </si>
  <si>
    <t>2:20.81*</t>
  </si>
  <si>
    <t>田口 理人</t>
  </si>
  <si>
    <t>ﾀｸﾞﾁ ﾘﾋﾄ</t>
  </si>
  <si>
    <t>倶知安中</t>
  </si>
  <si>
    <t>2:21.71*</t>
  </si>
  <si>
    <t>伊藤 柊太</t>
  </si>
  <si>
    <t>ｲﾄｳ ｼｭｳﾀ</t>
  </si>
  <si>
    <t>小樽A･J･C</t>
  </si>
  <si>
    <t>2:24.39*</t>
  </si>
  <si>
    <t>尾崎 汰一</t>
  </si>
  <si>
    <t>ｵｻﾞｷ ﾀｲﾁ</t>
  </si>
  <si>
    <t>2:32.15*</t>
  </si>
  <si>
    <t>滋野 煌士</t>
  </si>
  <si>
    <t>ｼｹﾞﾉ ｺｳﾄ</t>
  </si>
  <si>
    <t>小樽朝里中</t>
  </si>
  <si>
    <t>3:02.54*</t>
  </si>
  <si>
    <t>小嶋 晃寿</t>
  </si>
  <si>
    <t>ｺｼﾞﾏ ｱｷﾄｼ</t>
  </si>
  <si>
    <t>TONDEN.RC</t>
  </si>
  <si>
    <t>2:14.74*</t>
  </si>
  <si>
    <t>風間 慎一郎</t>
  </si>
  <si>
    <t>ｶｻﾞﾏ ｼﾝｲﾁﾛｳ</t>
  </si>
  <si>
    <t>2:20.35*</t>
  </si>
  <si>
    <t>有地 龍之介</t>
  </si>
  <si>
    <t>ｱﾘﾁ ﾘｭｳﾉｽｹ</t>
  </si>
  <si>
    <t>札幌新琴似中</t>
  </si>
  <si>
    <t>2:52.21*</t>
  </si>
  <si>
    <t>岡村 由貴</t>
  </si>
  <si>
    <t>ｵｶﾑﾗ ﾖｼｷ</t>
  </si>
  <si>
    <t>京極中</t>
  </si>
  <si>
    <t>2:53.44*</t>
  </si>
  <si>
    <t>山本 優斗</t>
  </si>
  <si>
    <t>ﾔﾏﾓﾄ ﾕｳﾄ</t>
  </si>
  <si>
    <t>2:58.70*</t>
  </si>
  <si>
    <t>横山 颯大</t>
  </si>
  <si>
    <t>ﾖｺﾔﾏ ｿｳﾀ</t>
  </si>
  <si>
    <t>3:01.67*</t>
  </si>
  <si>
    <t>本間 夕也</t>
  </si>
  <si>
    <t>ﾎﾝﾏ ﾕｳﾔ</t>
  </si>
  <si>
    <t>加藤 優翔</t>
  </si>
  <si>
    <t>ｶﾄｳ ﾕｳﾄ</t>
  </si>
  <si>
    <t>2:20.97*</t>
  </si>
  <si>
    <t>池守 恵大</t>
  </si>
  <si>
    <t>ｲｹﾓﾘ ｹｲﾀ</t>
  </si>
  <si>
    <t>2:27.98*</t>
  </si>
  <si>
    <t>澤谷 倫太郎</t>
  </si>
  <si>
    <t>ｻﾜﾔ ﾘﾝﾀﾛｳ</t>
  </si>
  <si>
    <t>2:30.29*</t>
  </si>
  <si>
    <t>和田 琉輝亜</t>
  </si>
  <si>
    <t>ﾜﾀﾞ ﾙｷｱ</t>
  </si>
  <si>
    <t>札幌前田中</t>
  </si>
  <si>
    <t>2:31.41*</t>
  </si>
  <si>
    <t>菊地 瞬斗</t>
  </si>
  <si>
    <t>ｷｸﾁ ｼｭﾝﾄ</t>
  </si>
  <si>
    <t>2:32.40*</t>
  </si>
  <si>
    <t>寺下 拍那</t>
  </si>
  <si>
    <t>ﾃﾗｼﾀ ﾊｸﾅ</t>
  </si>
  <si>
    <t>2:32.87*</t>
  </si>
  <si>
    <t>坂野 蓮心</t>
  </si>
  <si>
    <t>ｻｶﾉ ﾚﾝｼﾝ</t>
  </si>
  <si>
    <t>2:33.58*</t>
  </si>
  <si>
    <t>佐藤 碧騎</t>
  </si>
  <si>
    <t>ｻﾄｳ ｱｵｷ</t>
  </si>
  <si>
    <t>留寿都中</t>
  </si>
  <si>
    <t>2:46.51*</t>
  </si>
  <si>
    <t>金子 侑生</t>
  </si>
  <si>
    <t>ｶﾈｺ ﾕｳｷ</t>
  </si>
  <si>
    <t>2:13.28*</t>
  </si>
  <si>
    <t>葛西 遥人</t>
  </si>
  <si>
    <t>ｶｻｲ ﾊﾙﾄ</t>
  </si>
  <si>
    <t>2:14.29*</t>
  </si>
  <si>
    <t>原田 琉希</t>
  </si>
  <si>
    <t>ﾊﾗﾀﾞ ﾘｭｳｷ</t>
  </si>
  <si>
    <t>2:14.35*</t>
  </si>
  <si>
    <t>輪島 陸人</t>
  </si>
  <si>
    <t>ﾜｼﾞﾏ ﾘｸﾄ</t>
  </si>
  <si>
    <t>2:16.00*</t>
  </si>
  <si>
    <t>川本 捺葵</t>
  </si>
  <si>
    <t>ｶﾜﾓﾄ ﾅﾂｷ</t>
  </si>
  <si>
    <t>2:17.16*</t>
  </si>
  <si>
    <t>橘 慧悟</t>
  </si>
  <si>
    <t>ﾀﾁﾊﾞﾅ ｹｲｺﾞ</t>
  </si>
  <si>
    <t>小樽水産高</t>
  </si>
  <si>
    <t>2:17.99*</t>
  </si>
  <si>
    <t>北條 篤大</t>
  </si>
  <si>
    <t>ﾎｳｼﾞｮｳ ｱﾂﾋﾛ</t>
  </si>
  <si>
    <t>2:20.09*</t>
  </si>
  <si>
    <t>山口 康太郎</t>
  </si>
  <si>
    <t>ﾔﾏｸﾞﾁ ｺｳﾀﾛｳ</t>
  </si>
  <si>
    <t>平島 一歩</t>
  </si>
  <si>
    <t>ﾋﾗｼﾞﾏ ｲｯﾎﾟ</t>
  </si>
  <si>
    <t>2:05.07*</t>
  </si>
  <si>
    <t>櫻庭 悠太朗</t>
  </si>
  <si>
    <t>ｻｸﾗﾊﾞ ﾕｳﾀﾛｳ</t>
  </si>
  <si>
    <t>VELOCE</t>
  </si>
  <si>
    <t>2:08.59*</t>
  </si>
  <si>
    <t>田岡 健大</t>
  </si>
  <si>
    <t>ﾀｵｶ ｹﾝﾀ</t>
  </si>
  <si>
    <t>2:12.95*</t>
  </si>
  <si>
    <t>石坂 陽絆</t>
  </si>
  <si>
    <t>ｲｼｻﾞｶ ﾊﾙｷ</t>
  </si>
  <si>
    <t>2:17.77*</t>
  </si>
  <si>
    <t>本田 悠斗</t>
  </si>
  <si>
    <t>ﾎﾝﾀﾞ ﾊﾙﾄ</t>
  </si>
  <si>
    <t>小樽後志陸協</t>
  </si>
  <si>
    <t>金本 倭</t>
  </si>
  <si>
    <t>ｶﾅﾓﾄ ﾔﾏﾄ</t>
  </si>
  <si>
    <t>小原 櫂</t>
  </si>
  <si>
    <t>ｵﾊﾞﾗ ｶｲ</t>
  </si>
  <si>
    <t>香川 結衣</t>
  </si>
  <si>
    <t>ｶｶﾞﾜ ﾕｲ</t>
  </si>
  <si>
    <t>京極陸少</t>
  </si>
  <si>
    <t>S4</t>
  </si>
  <si>
    <t>3:11.82*</t>
  </si>
  <si>
    <t>黒井 瑛麻</t>
  </si>
  <si>
    <t>ｸﾛｲ ｴﾏ</t>
  </si>
  <si>
    <t>ﾆｾｺ陸少</t>
  </si>
  <si>
    <t>3:17.80*</t>
  </si>
  <si>
    <t>藤田 望愛</t>
  </si>
  <si>
    <t>ﾌｼﾞﾀ ﾉｱ</t>
  </si>
  <si>
    <t>岩内陸少</t>
  </si>
  <si>
    <t>3:19.90*</t>
  </si>
  <si>
    <t>福岡 咲慧</t>
  </si>
  <si>
    <t>ﾌｸｵｶ ｻｴ</t>
  </si>
  <si>
    <t>S3</t>
  </si>
  <si>
    <t>3:21.74*</t>
  </si>
  <si>
    <t>葛西 杏美</t>
  </si>
  <si>
    <t>ｶｻｲ ｱﾝﾐ</t>
  </si>
  <si>
    <t>3:37.40*</t>
  </si>
  <si>
    <t>後藤 美裕</t>
  </si>
  <si>
    <t>ｺﾞﾄｳ ﾐﾕ</t>
  </si>
  <si>
    <t>3:39.32*</t>
  </si>
  <si>
    <t>遠山 はる</t>
  </si>
  <si>
    <t>ﾄｵﾔﾏ ﾊﾙ</t>
  </si>
  <si>
    <t>3:48.10*</t>
  </si>
  <si>
    <t>赤沼 ゆいの</t>
  </si>
  <si>
    <t>ｱｶﾇﾏ ﾕｲﾉ</t>
  </si>
  <si>
    <t>朝里TFC</t>
  </si>
  <si>
    <t>S5</t>
  </si>
  <si>
    <t>3:48.49*</t>
  </si>
  <si>
    <t>佐藤 一華</t>
  </si>
  <si>
    <t>ｻﾄｳ ｲﾁｶ</t>
  </si>
  <si>
    <t>4:08.43*</t>
  </si>
  <si>
    <t>柳瀬 紗菜</t>
  </si>
  <si>
    <t>ﾔﾅｾ ｻﾅ</t>
  </si>
  <si>
    <t>S2</t>
  </si>
  <si>
    <t>4:09.07*</t>
  </si>
  <si>
    <t>佐藤 純怜</t>
  </si>
  <si>
    <t>ｻﾄｳ ｽﾐﾚ</t>
  </si>
  <si>
    <t>磯田 なみ</t>
  </si>
  <si>
    <t>ｲｿﾀﾞ ﾅﾐ</t>
  </si>
  <si>
    <t>S6</t>
  </si>
  <si>
    <t>石川 藍</t>
  </si>
  <si>
    <t>ｲｼｶﾜ ｱｲ</t>
  </si>
  <si>
    <t>2:35.47*</t>
  </si>
  <si>
    <t>芳賀 愛純</t>
  </si>
  <si>
    <t>ﾊｶﾞ ｱｽﾐ</t>
  </si>
  <si>
    <t>2:36.69*</t>
  </si>
  <si>
    <t>佐々木 深悠</t>
  </si>
  <si>
    <t>ｻｻｷ ﾐﾕ</t>
  </si>
  <si>
    <t>2:50.23*</t>
  </si>
  <si>
    <t>磯田 みち</t>
  </si>
  <si>
    <t>ｲｿﾀﾞ ﾐﾁ</t>
  </si>
  <si>
    <t>2:54.19*</t>
  </si>
  <si>
    <t>佐藤 ももな</t>
  </si>
  <si>
    <t>ｻﾄｳ ﾓﾓﾅ</t>
  </si>
  <si>
    <t>2:55.24*</t>
  </si>
  <si>
    <t>田村 心</t>
  </si>
  <si>
    <t>ﾀﾑﾗ ｺｺﾛ</t>
  </si>
  <si>
    <t>2:57.53*</t>
  </si>
  <si>
    <t>村田 蘭</t>
  </si>
  <si>
    <t>ﾑﾗﾀ ﾗﾝ</t>
  </si>
  <si>
    <t>2:57.94*</t>
  </si>
  <si>
    <t>吉田 夏望</t>
  </si>
  <si>
    <t>ﾖｼﾀﾞ ﾅﾂﾐ</t>
  </si>
  <si>
    <t>池元 沙羅</t>
  </si>
  <si>
    <t>ｲｹﾓﾄ ｻﾗ</t>
  </si>
  <si>
    <t>田村 陸翔</t>
  </si>
  <si>
    <t>ﾀﾑﾗ ﾘｸﾄ</t>
  </si>
  <si>
    <t>3:28.96*</t>
  </si>
  <si>
    <t>掛橋 謙志</t>
  </si>
  <si>
    <t>ｶｹﾊｼ ｹﾝｼ</t>
  </si>
  <si>
    <t>3:37.04*</t>
  </si>
  <si>
    <t>赤沼 結陽</t>
  </si>
  <si>
    <t>ｱｶﾇﾏ ﾕｳﾋ</t>
  </si>
  <si>
    <t>3:37.81*</t>
  </si>
  <si>
    <t>竹岡 琉音</t>
  </si>
  <si>
    <t>ﾀｹｵｶ ﾙｲﾄ</t>
  </si>
  <si>
    <t>3:58.59*</t>
  </si>
  <si>
    <t>佐藤 廣志朗</t>
  </si>
  <si>
    <t>ｻﾄｳ ｺｳｼﾛｳ</t>
  </si>
  <si>
    <t>4:03.21*</t>
  </si>
  <si>
    <t>秦 智恩</t>
  </si>
  <si>
    <t>ﾊﾀ ﾁｵﾝ</t>
  </si>
  <si>
    <t>4:06.86*</t>
  </si>
  <si>
    <t>吉田 壮真</t>
  </si>
  <si>
    <t>ﾖｼﾀﾞ ｿｳﾏ</t>
  </si>
  <si>
    <t>4:24.12*</t>
  </si>
  <si>
    <t>對馬 一瑠</t>
  </si>
  <si>
    <t>ﾂｼﾏ ｲﾁﾙ</t>
  </si>
  <si>
    <t>中束 圭吾</t>
  </si>
  <si>
    <t>ﾅｶﾂｶ ｹｲｺﾞ</t>
  </si>
  <si>
    <t>貞村 咲太朗</t>
  </si>
  <si>
    <t>ｻﾀﾞﾑﾗ ｻｸﾀﾛｳ</t>
  </si>
  <si>
    <t>2:54.43*</t>
  </si>
  <si>
    <t>赤坂 光星</t>
  </si>
  <si>
    <t>ｱｶｻｶ ｺｳｾｲ</t>
  </si>
  <si>
    <t>2:58.99*</t>
  </si>
  <si>
    <t>伊藤 桜生</t>
  </si>
  <si>
    <t>ｲﾄｳ ｵｳｾｲ</t>
  </si>
  <si>
    <t>3:03.06*</t>
  </si>
  <si>
    <t>山田 琉希</t>
  </si>
  <si>
    <t>ﾔﾏﾀﾞ ﾙｷ</t>
  </si>
  <si>
    <t>3:04.87*</t>
  </si>
  <si>
    <t>山崎 奏夢</t>
  </si>
  <si>
    <t>ﾔﾏｻﾞｷ ｶﾅﾑ</t>
  </si>
  <si>
    <t>3:09.63*</t>
  </si>
  <si>
    <t>下田 健勝</t>
  </si>
  <si>
    <t>ｼﾓﾀﾞ ｹﾝｼｮｳ</t>
  </si>
  <si>
    <t>3:13.44*</t>
  </si>
  <si>
    <t>吉光 瑠太郎</t>
  </si>
  <si>
    <t>ﾖｼﾐﾂ ﾘｭｳﾀﾛｳ</t>
  </si>
  <si>
    <t>3:16.26*</t>
  </si>
  <si>
    <t>髙橋 瞭太</t>
  </si>
  <si>
    <t>ﾀｶﾊｼ ﾘｮｳﾀ</t>
  </si>
  <si>
    <t>3:20.83*</t>
  </si>
  <si>
    <t>縣 芽空</t>
  </si>
  <si>
    <t>ｱｶﾞﾀ ｶﾞｸ</t>
  </si>
  <si>
    <t>3:21.18*</t>
  </si>
  <si>
    <t>菅原 蓮太郎</t>
  </si>
  <si>
    <t>ｽｶﾞﾜﾗ ﾚﾝﾀﾛｳ</t>
  </si>
  <si>
    <t>佐藤 朱莉</t>
  </si>
  <si>
    <t>ｻﾄｳ ｼﾞｭﾘ</t>
  </si>
  <si>
    <t>砂川高</t>
  </si>
  <si>
    <t>14.38*</t>
  </si>
  <si>
    <t>+3.3*</t>
  </si>
  <si>
    <t>松川 優空</t>
  </si>
  <si>
    <t>ﾏﾂｶﾜ ﾕﾗ</t>
  </si>
  <si>
    <t>14.56*</t>
  </si>
  <si>
    <t>道下 絢心</t>
  </si>
  <si>
    <t>ﾐﾁｼﾀ ｱﾔﾈ</t>
  </si>
  <si>
    <t>14.67*</t>
  </si>
  <si>
    <t>吉田 柚希</t>
  </si>
  <si>
    <t>ﾖｼﾀﾞ ﾕﾂﾞｷ</t>
  </si>
  <si>
    <t>15.61*</t>
  </si>
  <si>
    <t>成田 莉歩</t>
  </si>
  <si>
    <t>ﾅﾘﾀ ﾘﾎ</t>
  </si>
  <si>
    <t>圓山 そら</t>
  </si>
  <si>
    <t>ﾏﾙﾔﾏ ｿﾗ</t>
  </si>
  <si>
    <t>小笠原 ゆうな</t>
  </si>
  <si>
    <t>ｵｶﾞｻﾜﾗ ﾕｳﾅ</t>
  </si>
  <si>
    <t>13.22*</t>
  </si>
  <si>
    <t>+3.4*</t>
  </si>
  <si>
    <t>平山 文子</t>
  </si>
  <si>
    <t>ﾋﾗﾔﾏ ﾌﾐｺ</t>
  </si>
  <si>
    <t>13.26*</t>
  </si>
  <si>
    <t>能登 ふく</t>
  </si>
  <si>
    <t>ﾉﾄ ﾌｸ</t>
  </si>
  <si>
    <t>13.65*</t>
  </si>
  <si>
    <t>小野 真莉奈</t>
  </si>
  <si>
    <t>ｵﾉ ﾏﾘﾅ</t>
  </si>
  <si>
    <t>14.21*</t>
  </si>
  <si>
    <t>米田 美月</t>
  </si>
  <si>
    <t>ﾖﾈﾀ ﾐﾂﾞｷ</t>
  </si>
  <si>
    <t>14.22*</t>
  </si>
  <si>
    <t>14.43*</t>
  </si>
  <si>
    <t>高田 倖桜子</t>
  </si>
  <si>
    <t>ﾀｶﾀﾞ ｺｳｺ</t>
  </si>
  <si>
    <t>14.71*</t>
  </si>
  <si>
    <t>大塚 知世</t>
  </si>
  <si>
    <t>ｵｵﾂｶ ﾁｾ</t>
  </si>
  <si>
    <t>14.11*</t>
  </si>
  <si>
    <t>+2.1*</t>
  </si>
  <si>
    <t>和田 彩芭</t>
  </si>
  <si>
    <t>ﾜﾀﾞ ｲﾛﾊ</t>
  </si>
  <si>
    <t>14.29*</t>
  </si>
  <si>
    <t>14.66*</t>
  </si>
  <si>
    <t>本間 凛</t>
  </si>
  <si>
    <t>ﾎﾝﾏ ﾘﾝ</t>
  </si>
  <si>
    <t>14.74*</t>
  </si>
  <si>
    <t>16.07*</t>
  </si>
  <si>
    <t>赤沼 ひいの</t>
  </si>
  <si>
    <t>ｱｶﾇﾏ ﾋｲﾉ</t>
  </si>
  <si>
    <t>16.43*</t>
  </si>
  <si>
    <t>大地 晴</t>
  </si>
  <si>
    <t>ｵｵﾁ ﾊﾙ</t>
  </si>
  <si>
    <t>16.72*</t>
  </si>
  <si>
    <t>中澤 育海</t>
  </si>
  <si>
    <t>ﾅｶｻﾞﾜ ﾊｸﾞﾐ</t>
  </si>
  <si>
    <t>16.89*</t>
  </si>
  <si>
    <t>吉田 葵</t>
  </si>
  <si>
    <t>ﾖｼﾀﾞ ｱｵｲ</t>
  </si>
  <si>
    <t>15.03*</t>
  </si>
  <si>
    <t>+2.2*</t>
  </si>
  <si>
    <t>松橋 明璃</t>
  </si>
  <si>
    <t>ﾏﾂﾊｼ ｱｶﾘ</t>
  </si>
  <si>
    <t>15.24*</t>
  </si>
  <si>
    <t>15.49*</t>
  </si>
  <si>
    <t>石川 いちか</t>
  </si>
  <si>
    <t>ｲｼｶﾜ ｲﾁｶ</t>
  </si>
  <si>
    <t>15.97*</t>
  </si>
  <si>
    <t>土田 小茉智</t>
  </si>
  <si>
    <t>ﾂﾁﾀﾞ ｺﾏﾁ</t>
  </si>
  <si>
    <t>16.05*</t>
  </si>
  <si>
    <t>ﾛｼﾞｬｰｽﾞ 咲綾</t>
  </si>
  <si>
    <t>ﾛｼﾞｬｰｽﾞ ｻﾔ</t>
  </si>
  <si>
    <t>16.22*</t>
  </si>
  <si>
    <t>大野 愛未</t>
  </si>
  <si>
    <t>ｵｵﾉ ﾏﾅﾐ</t>
  </si>
  <si>
    <t>16.49*</t>
  </si>
  <si>
    <t>石川 寧々</t>
  </si>
  <si>
    <t>ｲｼｶﾜ ﾈﾈ</t>
  </si>
  <si>
    <t>後藤田 愛子</t>
  </si>
  <si>
    <t>ｺﾞﾄｳﾀﾞ ｱｲｺ</t>
  </si>
  <si>
    <t>14.69*</t>
  </si>
  <si>
    <t>佐々木 心</t>
  </si>
  <si>
    <t>ｻｻｷ ｼﾝ</t>
  </si>
  <si>
    <t>15.01*</t>
  </si>
  <si>
    <t>15.09*</t>
  </si>
  <si>
    <t>藤塚 琉月</t>
  </si>
  <si>
    <t>ﾌｼﾞﾂｶ ﾙﾅ</t>
  </si>
  <si>
    <t>15.51*</t>
  </si>
  <si>
    <t>古川 芽育</t>
  </si>
  <si>
    <t>ﾌﾙｶﾜ ﾒｲ</t>
  </si>
  <si>
    <t>15.57*</t>
  </si>
  <si>
    <t>羽沢 衣栞</t>
  </si>
  <si>
    <t>ﾊｻﾞﾜ ｲｵﾘ</t>
  </si>
  <si>
    <t>15.83*</t>
  </si>
  <si>
    <t>森脇 ゆき</t>
  </si>
  <si>
    <t>ﾓﾘﾜｷ ﾕｷ</t>
  </si>
  <si>
    <t>長谷川 愛佳</t>
  </si>
  <si>
    <t>ﾊｾｶﾞﾜ ｱｲｶ</t>
  </si>
  <si>
    <t>14.52*</t>
  </si>
  <si>
    <t>+1.7*</t>
  </si>
  <si>
    <t>佐藤 愛香</t>
  </si>
  <si>
    <t>ｻﾄｳ ﾏﾅｶ</t>
  </si>
  <si>
    <t>14.75*</t>
  </si>
  <si>
    <t>平塚 紀季</t>
  </si>
  <si>
    <t>ﾋﾗﾂｶ ｷｷ</t>
  </si>
  <si>
    <t>14.77*</t>
  </si>
  <si>
    <t>岩口 翼咲</t>
  </si>
  <si>
    <t>ｲﾜｸﾞﾁ ﾂﾊﾞｻ</t>
  </si>
  <si>
    <t>14.79*</t>
  </si>
  <si>
    <t>15.30*</t>
  </si>
  <si>
    <t>窪田 紗良</t>
  </si>
  <si>
    <t>ｸﾎﾞﾀ ｻﾗ</t>
  </si>
  <si>
    <t>笈田 紗衣</t>
  </si>
  <si>
    <t>ｵｲﾀ ｻｴ</t>
  </si>
  <si>
    <t>荒又 梨乃</t>
  </si>
  <si>
    <t>ｱﾗﾏﾀ ﾘﾉ</t>
  </si>
  <si>
    <t>14.14*</t>
  </si>
  <si>
    <t>+3.2*</t>
  </si>
  <si>
    <t>吉田 心乃</t>
  </si>
  <si>
    <t>ﾖｼﾀﾞ ｺｺﾉ</t>
  </si>
  <si>
    <t>14.50*</t>
  </si>
  <si>
    <t>葉原 紗柚</t>
  </si>
  <si>
    <t>ﾊﾊﾞﾗ ｻﾕ</t>
  </si>
  <si>
    <t>14.57*</t>
  </si>
  <si>
    <t>小笠原 あやな</t>
  </si>
  <si>
    <t>ｵｶﾞｻﾜﾗ ｱﾔﾅ</t>
  </si>
  <si>
    <t>加茂 夢羽</t>
  </si>
  <si>
    <t>ｶﾓ ﾕﾒﾊ</t>
  </si>
  <si>
    <t>14.82*</t>
  </si>
  <si>
    <t>林 莉緒</t>
  </si>
  <si>
    <t>ﾊﾔｼ ﾘｵ</t>
  </si>
  <si>
    <t>14.87*</t>
  </si>
  <si>
    <t>山内 莉奈</t>
  </si>
  <si>
    <t>ﾔﾏｳﾁ ﾘﾅ</t>
  </si>
  <si>
    <t>池田 苺生</t>
  </si>
  <si>
    <t>ｲｹﾀﾞ ﾒｲ</t>
  </si>
  <si>
    <t>13.79*</t>
  </si>
  <si>
    <t>+5.3*</t>
  </si>
  <si>
    <t>森下 ﾚｲﾗ</t>
  </si>
  <si>
    <t>ﾓﾘｼﾀ ﾚｲﾗ</t>
  </si>
  <si>
    <t>13.91*</t>
  </si>
  <si>
    <t>14.08*</t>
  </si>
  <si>
    <t>石田 明莉</t>
  </si>
  <si>
    <t>ｲｼﾀﾞ ｱｶﾘ</t>
  </si>
  <si>
    <t>14.12*</t>
  </si>
  <si>
    <t>宮原 希結</t>
  </si>
  <si>
    <t>ﾐﾔﾊﾗ ｷｲ</t>
  </si>
  <si>
    <t>14.20*</t>
  </si>
  <si>
    <t>野澤 美緒</t>
  </si>
  <si>
    <t>ﾉｻﾞﾜ ﾐｵ</t>
  </si>
  <si>
    <t>14.30*</t>
  </si>
  <si>
    <t>中津 梓希</t>
  </si>
  <si>
    <t>ﾅｶﾂ ｱｽﾞｷ</t>
  </si>
  <si>
    <t>井筒 葉月</t>
  </si>
  <si>
    <t>ｲﾂﾞﾂ ﾊﾂﾞｷ</t>
  </si>
  <si>
    <t>13.36*</t>
  </si>
  <si>
    <t>河地 みはるｵﾘﾋﾞｱ</t>
  </si>
  <si>
    <t>ｶﾜﾁ ﾐﾊﾙｵﾘﾋﾞｱ</t>
  </si>
  <si>
    <t>13.73*</t>
  </si>
  <si>
    <t>山田 栞鈴</t>
  </si>
  <si>
    <t>ﾔﾏﾀﾞ ｼｵﾘ</t>
  </si>
  <si>
    <t>ﾐｿﾏﾆ陸上</t>
  </si>
  <si>
    <t>13.81*</t>
  </si>
  <si>
    <t>日下 季依</t>
  </si>
  <si>
    <t>ｸｻｶ ｷｲ</t>
  </si>
  <si>
    <t>13.85*</t>
  </si>
  <si>
    <t>中内 葵彩</t>
  </si>
  <si>
    <t>ﾅｶｳﾁ ｷｲ</t>
  </si>
  <si>
    <t>13.95*</t>
  </si>
  <si>
    <t>佐藤 穂乃花</t>
  </si>
  <si>
    <t>ｻﾄｳ ﾎﾉｶ</t>
  </si>
  <si>
    <t>14.03*</t>
  </si>
  <si>
    <t>佐々木 結望</t>
  </si>
  <si>
    <t>ｻｻｷ ﾕﾉ</t>
  </si>
  <si>
    <t>前田 侑真</t>
  </si>
  <si>
    <t>ﾏｴﾀﾞ ﾕｳﾏ</t>
  </si>
  <si>
    <t>12.39*</t>
  </si>
  <si>
    <t>+2.9*</t>
  </si>
  <si>
    <t>吉田 惺哉</t>
  </si>
  <si>
    <t>ﾖｼﾀﾞ ｾｲﾔ</t>
  </si>
  <si>
    <t>12.45*</t>
  </si>
  <si>
    <t>久野 禅</t>
  </si>
  <si>
    <t>ｸﾉ ｾﾞﾝ</t>
  </si>
  <si>
    <t>12.74*</t>
  </si>
  <si>
    <t>塚﨑 煌太朗</t>
  </si>
  <si>
    <t>ﾂｶｻﾞｷ ｺｳﾀﾛｳ</t>
  </si>
  <si>
    <t>12.79*</t>
  </si>
  <si>
    <t>浦田 燕青</t>
  </si>
  <si>
    <t>ｳﾗﾀ ｴﾝｾｲ</t>
  </si>
  <si>
    <t>13.06*</t>
  </si>
  <si>
    <t>半田 祐晴</t>
  </si>
  <si>
    <t>ﾊﾝﾀ ﾁﾊﾙ</t>
  </si>
  <si>
    <t>13.31*</t>
  </si>
  <si>
    <t>加治 緋色</t>
  </si>
  <si>
    <t>ｶｼﾞ ﾋｲﾛ</t>
  </si>
  <si>
    <t>小樽未来創造高</t>
  </si>
  <si>
    <t>14.06*</t>
  </si>
  <si>
    <t>渡辺 隼</t>
  </si>
  <si>
    <t>ﾜﾀﾅﾍﾞ ﾊﾔﾄ</t>
  </si>
  <si>
    <t>11.68*</t>
  </si>
  <si>
    <t>+2.5*</t>
  </si>
  <si>
    <t>池下 知宏</t>
  </si>
  <si>
    <t>ｲｹｼﾀ ﾄﾓﾋﾛ</t>
  </si>
  <si>
    <t>12.30*</t>
  </si>
  <si>
    <t>佐々木 絆吾</t>
  </si>
  <si>
    <t>ｻｻｷ ﾖｷｱ</t>
  </si>
  <si>
    <t>12.55*</t>
  </si>
  <si>
    <t>中山 花守</t>
  </si>
  <si>
    <t>ﾅｶﾔﾏ ﾊﾅﾓﾘ</t>
  </si>
  <si>
    <t>12.56*</t>
  </si>
  <si>
    <t>永井 楓真</t>
  </si>
  <si>
    <t>ﾅｶﾞｲ ﾌｳﾏ</t>
  </si>
  <si>
    <t>12.70*</t>
  </si>
  <si>
    <t>西村 悠幹</t>
  </si>
  <si>
    <t>ﾆｼﾑﾗ ﾊﾙｷ</t>
  </si>
  <si>
    <t>13.07*</t>
  </si>
  <si>
    <t>石井 宥</t>
  </si>
  <si>
    <t>ｲｼｲ ﾕｳ</t>
  </si>
  <si>
    <t>奥山 怜</t>
  </si>
  <si>
    <t>ｵｸﾔﾏ ﾚﾝ</t>
  </si>
  <si>
    <t>+5.0*</t>
  </si>
  <si>
    <t>米田 朝陽</t>
  </si>
  <si>
    <t>ﾖﾈﾀ ｱｻﾋ</t>
  </si>
  <si>
    <t>12.00*</t>
  </si>
  <si>
    <t>今井 陽翔</t>
  </si>
  <si>
    <t>ｲﾏｲ ﾊﾙﾄ</t>
  </si>
  <si>
    <t>12.37*</t>
  </si>
  <si>
    <t>高松 歩夢</t>
  </si>
  <si>
    <t>ﾀｶﾏﾂ ｱﾕﾑ</t>
  </si>
  <si>
    <t>藤田 みらい</t>
  </si>
  <si>
    <t>ﾌｼﾞﾀ ﾐﾗｲ</t>
  </si>
  <si>
    <t>12.68*</t>
  </si>
  <si>
    <t>三浦 爽</t>
  </si>
  <si>
    <t>ﾐｳﾗ ｿｳ</t>
  </si>
  <si>
    <t>12.90*</t>
  </si>
  <si>
    <t>東海林 祐汰</t>
  </si>
  <si>
    <t>ｼｮｳｼﾞ ﾕｳﾀ</t>
  </si>
  <si>
    <t>並木 越</t>
  </si>
  <si>
    <t>ﾅﾐｷ ｴﾂ</t>
  </si>
  <si>
    <t>藤巻 大和</t>
  </si>
  <si>
    <t>ﾌｼﾞﾏｷ ﾔﾏﾄ</t>
  </si>
  <si>
    <t>11.42*</t>
  </si>
  <si>
    <t>+6.6*</t>
  </si>
  <si>
    <t>今泉 陸</t>
  </si>
  <si>
    <t>ｲﾏｲｽﾞﾐ ﾘｸ</t>
  </si>
  <si>
    <t>11.53*</t>
  </si>
  <si>
    <t>11.55*</t>
  </si>
  <si>
    <t>小笠原 樹</t>
  </si>
  <si>
    <t>ｵｶﾞｻﾜﾗ ｲﾂｷ</t>
  </si>
  <si>
    <t>11.89*</t>
  </si>
  <si>
    <t>山田 航太郎</t>
  </si>
  <si>
    <t>ﾔﾏﾀﾞ ｺｳﾀﾛｳ</t>
  </si>
  <si>
    <t>11.93*</t>
  </si>
  <si>
    <t>田中 綾真</t>
  </si>
  <si>
    <t>ﾀﾅｶ ﾘｮｳﾏ</t>
  </si>
  <si>
    <t>11.97*</t>
  </si>
  <si>
    <t>笠原 晃雅</t>
  </si>
  <si>
    <t>ｶｻﾊﾗ ｺｳｶﾞ</t>
  </si>
  <si>
    <t>龍山 大惺</t>
  </si>
  <si>
    <t>ﾀﾂﾔﾏ ﾀｲｾｲ</t>
  </si>
  <si>
    <t>木元 優汰</t>
  </si>
  <si>
    <t>ｷﾓﾄ ﾕｳﾀ</t>
  </si>
  <si>
    <t>10.89*</t>
  </si>
  <si>
    <t>齋藤 実都瑠</t>
  </si>
  <si>
    <t>ｻｲﾄｳ ﾐﾂﾙ</t>
  </si>
  <si>
    <t>東海大</t>
  </si>
  <si>
    <t>11.00*</t>
  </si>
  <si>
    <t>小川 翔</t>
  </si>
  <si>
    <t>ｵｶﾞﾜ ｼｮｳ</t>
  </si>
  <si>
    <t>11.10*</t>
  </si>
  <si>
    <t>佐々木 祐亮</t>
  </si>
  <si>
    <t>ｻｻｷ ﾕｳｽｹ</t>
  </si>
  <si>
    <t>11.25*</t>
  </si>
  <si>
    <t>戸塚 倖士朗</t>
  </si>
  <si>
    <t>ﾄﾂﾞｶ ｺｳｼﾛｳ</t>
  </si>
  <si>
    <t>11.30*</t>
  </si>
  <si>
    <t>小川 凌</t>
  </si>
  <si>
    <t>ｵｶﾞﾜ ﾘｮｳ</t>
  </si>
  <si>
    <t>11.31*</t>
  </si>
  <si>
    <t>羽田 真織</t>
  </si>
  <si>
    <t>ﾊﾈﾀﾞ ﾏｻｵﾘ</t>
  </si>
  <si>
    <t>11.50*</t>
  </si>
  <si>
    <t>熱海 凜一郎</t>
  </si>
  <si>
    <t>ｱﾂﾐ ﾘﾝｲﾁﾛｳ</t>
  </si>
  <si>
    <t>12.61*</t>
  </si>
  <si>
    <t>+2.7*</t>
  </si>
  <si>
    <t>佐藤 瑛太</t>
  </si>
  <si>
    <t>ｻﾄｳ ｴｲﾀ</t>
  </si>
  <si>
    <t>余市東中</t>
  </si>
  <si>
    <t>13.54*</t>
  </si>
  <si>
    <t>有田 諒祐</t>
  </si>
  <si>
    <t>ｱﾘﾀ ﾘｮｳｽｹ</t>
  </si>
  <si>
    <t>笠原 蒼汰</t>
  </si>
  <si>
    <t>ｶｻﾊﾗ ｿｳﾀ</t>
  </si>
  <si>
    <t>14.60*</t>
  </si>
  <si>
    <t>曽根 冴雪</t>
  </si>
  <si>
    <t>ｿﾈ ｺﾕｷ</t>
  </si>
  <si>
    <t>石橋 開道</t>
  </si>
  <si>
    <t>ｲｼﾊﾞｼ ｶｲﾄﾞｳ</t>
  </si>
  <si>
    <t>加藤 七翔</t>
  </si>
  <si>
    <t>ｶﾄｳ ﾅﾅﾄ</t>
  </si>
  <si>
    <t>細野 陽生</t>
  </si>
  <si>
    <t>ﾎｿﾉ ﾊﾙｷ</t>
  </si>
  <si>
    <t>11.92*</t>
  </si>
  <si>
    <t>12.13*</t>
  </si>
  <si>
    <t>二本柳 翔太</t>
  </si>
  <si>
    <t>ﾆﾎﾝﾔﾅｷﾞ ｼｮｳﾀ</t>
  </si>
  <si>
    <t>12.38*</t>
  </si>
  <si>
    <t>堺 偉央</t>
  </si>
  <si>
    <t>ｻｶｲ ｲｵ</t>
  </si>
  <si>
    <t>長谷川 諒</t>
  </si>
  <si>
    <t>ﾊｾｶﾞﾜ ﾘｮｳ</t>
  </si>
  <si>
    <t>12.83*</t>
  </si>
  <si>
    <t>山本 大智</t>
  </si>
  <si>
    <t>ﾔﾏﾓﾄ ﾀﾞｲﾁ</t>
  </si>
  <si>
    <t>13.16*</t>
  </si>
  <si>
    <t>大友 信志</t>
  </si>
  <si>
    <t>ｵｵﾄﾓ ｼﾝｼﾞ</t>
  </si>
  <si>
    <t>13.46*</t>
  </si>
  <si>
    <t>12.23*</t>
  </si>
  <si>
    <t>+2.3*</t>
  </si>
  <si>
    <t>伊藤 晴翔</t>
  </si>
  <si>
    <t>ｲﾄｳ ﾊﾙﾄ</t>
  </si>
  <si>
    <t>12.99*</t>
  </si>
  <si>
    <t>田口 和歩</t>
  </si>
  <si>
    <t>ﾀｸﾞﾁ ｶｽﾞﾎ</t>
  </si>
  <si>
    <t>13.63*</t>
  </si>
  <si>
    <t>中田 陽太</t>
  </si>
  <si>
    <t>ﾅｶﾀ ﾖｳﾀ</t>
  </si>
  <si>
    <t>13.99*</t>
  </si>
  <si>
    <t>渡辺 悌愛</t>
  </si>
  <si>
    <t>ﾜﾀﾅﾍﾞ ﾀﾞｲｱ</t>
  </si>
  <si>
    <t>14.46*</t>
  </si>
  <si>
    <t>高橋 映多</t>
  </si>
  <si>
    <t>ﾀｶﾊｼ ｴｲﾀ</t>
  </si>
  <si>
    <t>15.13*</t>
  </si>
  <si>
    <t>14.17*</t>
  </si>
  <si>
    <t>+1.0*</t>
  </si>
  <si>
    <t>佐々木 太陽</t>
  </si>
  <si>
    <t>ｻｻｷ ﾀｲﾖｳ</t>
  </si>
  <si>
    <t>小樽北陵中</t>
  </si>
  <si>
    <t>14.68*</t>
  </si>
  <si>
    <t>15.26*</t>
  </si>
  <si>
    <t>松岡 剛輝</t>
  </si>
  <si>
    <t>ﾏﾂｵｶ ｺｳｷ</t>
  </si>
  <si>
    <t>15.89*</t>
  </si>
  <si>
    <t>細川 翔</t>
  </si>
  <si>
    <t>ﾎｿｶﾜ ｼｮｳ</t>
  </si>
  <si>
    <t>16.11*</t>
  </si>
  <si>
    <t>16.82*</t>
  </si>
  <si>
    <t>竹田 琉稀</t>
  </si>
  <si>
    <t>ﾀｹﾀﾞ ﾘｭｳｷ</t>
  </si>
  <si>
    <t>津田 千空</t>
  </si>
  <si>
    <t>ﾂﾀﾞ ﾁﾋﾛ</t>
  </si>
  <si>
    <t>13.76*</t>
  </si>
  <si>
    <t>+0.4*</t>
  </si>
  <si>
    <t>佐々木 橙馬</t>
  </si>
  <si>
    <t>ｻｻｷ ﾄｳﾏ</t>
  </si>
  <si>
    <t>14.05*</t>
  </si>
  <si>
    <t>村田 航基</t>
  </si>
  <si>
    <t>ﾑﾗﾀ ｺｳｷ</t>
  </si>
  <si>
    <t>下宿 皆人</t>
  </si>
  <si>
    <t>ｼﾓｼﾞｭｸ ｶｲﾄ</t>
  </si>
  <si>
    <t>14.37*</t>
  </si>
  <si>
    <t>中岡 恭佑</t>
  </si>
  <si>
    <t>ﾅｶｵｶ ｷｮｳｽｹ</t>
  </si>
  <si>
    <t>井戸端 悠真</t>
  </si>
  <si>
    <t>ｲﾄﾞﾊﾞﾀ ﾕｳﾏ</t>
  </si>
  <si>
    <t>小川 悠</t>
  </si>
  <si>
    <t>ｵｶﾞﾜ ﾕｳ</t>
  </si>
  <si>
    <t>14.94*</t>
  </si>
  <si>
    <t>馬崎 陽月</t>
  </si>
  <si>
    <t>ｳﾏｻﾞｷ ｱﾂｷ</t>
  </si>
  <si>
    <t>15.71*</t>
  </si>
  <si>
    <t>成田 航琉</t>
  </si>
  <si>
    <t>ﾅﾘﾀ ﾜﾀﾙ</t>
  </si>
  <si>
    <t>13.29*</t>
  </si>
  <si>
    <t>+3.8*</t>
  </si>
  <si>
    <t>増田 帝士</t>
  </si>
  <si>
    <t>ﾏｽﾀﾞ ﾀｲｼ</t>
  </si>
  <si>
    <t>13.42*</t>
  </si>
  <si>
    <t>仁司 龍聖</t>
  </si>
  <si>
    <t>ﾆｼﾞ ﾘｭｳｾｲ</t>
  </si>
  <si>
    <t>13.51*</t>
  </si>
  <si>
    <t>安野 義聖蘭</t>
  </si>
  <si>
    <t>ﾔｽﾉ ｷﾞｾﾗ</t>
  </si>
  <si>
    <t>13.53*</t>
  </si>
  <si>
    <t>長原 和希</t>
  </si>
  <si>
    <t>ﾅｶﾞﾊﾗ ｶｽﾞｷ</t>
  </si>
  <si>
    <t>13.89*</t>
  </si>
  <si>
    <t>播磨 哉人</t>
  </si>
  <si>
    <t>ﾊﾘﾏ ｶﾅﾄ</t>
  </si>
  <si>
    <t>14.81*</t>
  </si>
  <si>
    <t>太田 虎佑</t>
  </si>
  <si>
    <t>ｵｵﾀ ｺｳｽｹ</t>
  </si>
  <si>
    <t>森田 亘</t>
  </si>
  <si>
    <t>ﾓﾘﾀ ﾜﾀﾙ</t>
  </si>
  <si>
    <t>13.24*</t>
  </si>
  <si>
    <t>東 修輔</t>
  </si>
  <si>
    <t>ｱｽﾞﾏ ｼｭｳｽｹ</t>
  </si>
  <si>
    <t>松山 晃大</t>
  </si>
  <si>
    <t>ﾏﾂﾔﾏ ｺｳﾀ</t>
  </si>
  <si>
    <t>長峰 魁</t>
  </si>
  <si>
    <t>ﾅｶﾞﾐﾈ ｶｲ</t>
  </si>
  <si>
    <t>13.67*</t>
  </si>
  <si>
    <t>西岡 政虎</t>
  </si>
  <si>
    <t>ﾆｼｵｶ ﾏｻﾄﾗ</t>
  </si>
  <si>
    <t>13.78*</t>
  </si>
  <si>
    <t>千徳 奏詞</t>
  </si>
  <si>
    <t>ｾﾝﾄｸ ｿｳｼ</t>
  </si>
  <si>
    <t>山路 健太</t>
  </si>
  <si>
    <t>ﾔﾏｼﾞ ｹﾝﾀ</t>
  </si>
  <si>
    <t>川西 勇司留</t>
  </si>
  <si>
    <t>ｶﾜﾆｼ ﾕｳｼﾘｭｳ</t>
  </si>
  <si>
    <t>12.69*</t>
  </si>
  <si>
    <t>+0.7*</t>
  </si>
  <si>
    <t>吉田 歩生</t>
  </si>
  <si>
    <t>ﾖｼﾀﾞ ｲﾌﾞｷ</t>
  </si>
  <si>
    <t>小樽銭函中</t>
  </si>
  <si>
    <t>13.10*</t>
  </si>
  <si>
    <t>藤田 曖琉</t>
  </si>
  <si>
    <t>ﾌｼﾞﾀ ｱｲﾙ</t>
  </si>
  <si>
    <t>13.23*</t>
  </si>
  <si>
    <t>川合 一生</t>
  </si>
  <si>
    <t>ｶﾜｱｲ ｲｯｾｲ</t>
  </si>
  <si>
    <t>13.33*</t>
  </si>
  <si>
    <t>川田 惺己</t>
  </si>
  <si>
    <t>ｶﾜﾀﾞ ｾｵ</t>
  </si>
  <si>
    <t>岩根 遥野</t>
  </si>
  <si>
    <t>ｲﾜﾈ ﾕｳﾔ</t>
  </si>
  <si>
    <t>桑原 颯大</t>
  </si>
  <si>
    <t>ｸﾜﾊﾗ ｿｳﾀ</t>
  </si>
  <si>
    <t>岩崎 海里</t>
  </si>
  <si>
    <t>ｲﾜｻｷ ｶｲﾘ</t>
  </si>
  <si>
    <t>蘭越中</t>
  </si>
  <si>
    <t>柿原 琢人</t>
  </si>
  <si>
    <t>ｶｷﾊﾗ ﾀｸﾄ</t>
  </si>
  <si>
    <t>12.51*</t>
  </si>
  <si>
    <t>+4.3*</t>
  </si>
  <si>
    <t>金成 秀弥</t>
  </si>
  <si>
    <t>ｶﾅﾘ ｼｭｳﾔ</t>
  </si>
  <si>
    <t>12.72*</t>
  </si>
  <si>
    <t>見上 蓮</t>
  </si>
  <si>
    <t>ﾐｶﾐ ﾚﾝ</t>
  </si>
  <si>
    <t>12.77*</t>
  </si>
  <si>
    <t>木田 昊之介</t>
  </si>
  <si>
    <t>ｷﾀﾞ ｺｳﾉｽｹ</t>
  </si>
  <si>
    <t>12.96*</t>
  </si>
  <si>
    <t>間所 敬太</t>
  </si>
  <si>
    <t>ﾏﾄﾞｺﾛ ｹｲﾀ</t>
  </si>
  <si>
    <t>13.02*</t>
  </si>
  <si>
    <t>横山 春輝</t>
  </si>
  <si>
    <t>ﾖｺﾔﾏ ﾊﾙｷ</t>
  </si>
  <si>
    <t>13.14*</t>
  </si>
  <si>
    <t>白浜 壱琉</t>
  </si>
  <si>
    <t>ｼﾗﾊﾏ ｲﾁﾙ</t>
  </si>
  <si>
    <t>14.00*</t>
  </si>
  <si>
    <t>大久保 壮希</t>
  </si>
  <si>
    <t>ｵｵｸﾎﾞ ｿｳｷ</t>
  </si>
  <si>
    <t>13.28*</t>
  </si>
  <si>
    <t>+1.4*</t>
  </si>
  <si>
    <t>大塚 信</t>
  </si>
  <si>
    <t>ｵｵﾂｶ ｼﾝ</t>
  </si>
  <si>
    <t>13.88*</t>
  </si>
  <si>
    <t>大浦 幹汰</t>
  </si>
  <si>
    <t>ｵｵｳﾗ ｶﾝﾀ</t>
  </si>
  <si>
    <t>藤井 俐武</t>
  </si>
  <si>
    <t>ﾌｼﾞｲ ﾘﾑ</t>
  </si>
  <si>
    <t>田中 龍人</t>
  </si>
  <si>
    <t>ﾀﾅｶ ﾘｭｳﾄ</t>
  </si>
  <si>
    <t>小樽菁園中</t>
  </si>
  <si>
    <t>菅原 柊</t>
  </si>
  <si>
    <t>ｽｶﾞﾜﾗ ｼｭｳ</t>
  </si>
  <si>
    <t>高松 優雅</t>
  </si>
  <si>
    <t>ﾀｶﾏﾂ ﾕｳｶﾞ</t>
  </si>
  <si>
    <t>前田 燦</t>
  </si>
  <si>
    <t>ﾏｴﾀﾞ ｻﾝ</t>
  </si>
  <si>
    <t>福森 壮一郎</t>
  </si>
  <si>
    <t>ﾌｸﾓﾘ ｿｲﾁﾛｳ</t>
  </si>
  <si>
    <t>11.91*</t>
  </si>
  <si>
    <t>吉田 夏唯</t>
  </si>
  <si>
    <t>ﾖｼﾀﾞ ｶｲ</t>
  </si>
  <si>
    <t>12.32*</t>
  </si>
  <si>
    <t>玉置 悠馬</t>
  </si>
  <si>
    <t>ﾀﾏｵｷ ﾕｳﾏ</t>
  </si>
  <si>
    <t>12.65*</t>
  </si>
  <si>
    <t>長屋 太一</t>
  </si>
  <si>
    <t>ﾅｶﾞﾔ ﾀｲﾁ</t>
  </si>
  <si>
    <t>佐々木 勇仁</t>
  </si>
  <si>
    <t>ｻｻｷ ﾕｳﾄ</t>
  </si>
  <si>
    <t>13.03*</t>
  </si>
  <si>
    <t>長尾 祥志</t>
  </si>
  <si>
    <t>ﾅｶﾞｵ ｼｮｳｼ</t>
  </si>
  <si>
    <t>根井 颯真</t>
  </si>
  <si>
    <t>ﾈｲ ｿｳﾏ</t>
  </si>
  <si>
    <t>酒井 陽向</t>
  </si>
  <si>
    <t>ｻｶｲ ﾋﾅﾀ</t>
  </si>
  <si>
    <t>五十嵐 優真</t>
  </si>
  <si>
    <t>ｲｶﾞﾗｼ ﾕｳﾏ</t>
  </si>
  <si>
    <t>12.28*</t>
  </si>
  <si>
    <t>千葉 蓮絆</t>
  </si>
  <si>
    <t>ﾁﾊﾞ ﾊｽﾞｷ</t>
  </si>
  <si>
    <t>12.36*</t>
  </si>
  <si>
    <t>久保 丞多郎</t>
  </si>
  <si>
    <t>ｸﾎﾞ ｼﾞｮｳﾀﾛｳ</t>
  </si>
  <si>
    <t>12.85*</t>
  </si>
  <si>
    <t>田中 心平</t>
  </si>
  <si>
    <t>ﾀﾅｶ ｼﾝﾍﾟｲ</t>
  </si>
  <si>
    <t>長谷川 陽向</t>
  </si>
  <si>
    <t>ﾊｾｶﾞﾜ ﾋﾅﾀ</t>
  </si>
  <si>
    <t>前田 明士</t>
  </si>
  <si>
    <t>ﾏｴﾀﾞ ﾒｲﾄ</t>
  </si>
  <si>
    <t>13.15*</t>
  </si>
  <si>
    <t>小川 汀十</t>
  </si>
  <si>
    <t>ｵｶﾞﾜ ﾅｷﾞﾄ</t>
  </si>
  <si>
    <t>千田 航平</t>
  </si>
  <si>
    <t>ｾﾝﾀﾞ ｺｳﾍｲ</t>
  </si>
  <si>
    <t>13.40*</t>
  </si>
  <si>
    <t>松村 春汰</t>
  </si>
  <si>
    <t>ﾏﾂﾑﾗ ﾊﾙﾀ</t>
  </si>
  <si>
    <t>11.23*</t>
  </si>
  <si>
    <t>鷲尾 孝太郎</t>
  </si>
  <si>
    <t>ﾜｼｵ ｺｳﾀﾛｳ</t>
  </si>
  <si>
    <t>11.77*</t>
  </si>
  <si>
    <t>村岡 稜大</t>
  </si>
  <si>
    <t>ﾑﾗｵｶ ﾘｮｳﾀ</t>
  </si>
  <si>
    <t>11.82*</t>
  </si>
  <si>
    <t>向山 速人</t>
  </si>
  <si>
    <t>ﾑｶｲﾔﾏ ｻｷﾄ</t>
  </si>
  <si>
    <t>12.06*</t>
  </si>
  <si>
    <t>小澤 琉聖</t>
  </si>
  <si>
    <t>ｵｻﾞﾜ ﾘｭｳｾｲ</t>
  </si>
  <si>
    <t>12.09*</t>
  </si>
  <si>
    <t>中谷 拳士</t>
  </si>
  <si>
    <t>ﾅｶﾔ ｹﾝﾄ</t>
  </si>
  <si>
    <t>12.12*</t>
  </si>
  <si>
    <t>齋藤 隆人</t>
  </si>
  <si>
    <t>ｻｲﾄｳ ﾀｶﾄ</t>
  </si>
  <si>
    <t>若林 颯大</t>
  </si>
  <si>
    <t>ﾜｶﾊﾞﾔｼ ｿｳﾀ</t>
  </si>
  <si>
    <t>12.57*</t>
  </si>
  <si>
    <t>16.47*</t>
  </si>
  <si>
    <t>菅原 夏芽</t>
  </si>
  <si>
    <t>ｽｶﾞﾜﾗ ﾅﾂﾒ</t>
  </si>
  <si>
    <t>S1</t>
  </si>
  <si>
    <t>19.27*</t>
  </si>
  <si>
    <t>高嶋 桃花</t>
  </si>
  <si>
    <t>ﾀｶｼﾏ ﾓﾓｶ</t>
  </si>
  <si>
    <t>20.02*</t>
  </si>
  <si>
    <t>深澤 穂乃実</t>
  </si>
  <si>
    <t>ﾌｶｻﾞﾜ ﾎﾉﾐ</t>
  </si>
  <si>
    <t>20.13*</t>
  </si>
  <si>
    <t>20.26*</t>
  </si>
  <si>
    <t>佐々木 映凪</t>
  </si>
  <si>
    <t>ｻｻｷ ｴﾅ</t>
  </si>
  <si>
    <t>20.45*</t>
  </si>
  <si>
    <t>21.69*</t>
  </si>
  <si>
    <t>遠山 えま</t>
  </si>
  <si>
    <t>ﾄｵﾔﾏ ｴﾏ</t>
  </si>
  <si>
    <t>22.72*</t>
  </si>
  <si>
    <t>米坂 音花</t>
  </si>
  <si>
    <t>ﾖﾈｻｶ ｵﾄﾊ</t>
  </si>
  <si>
    <t>17.74*</t>
  </si>
  <si>
    <t>18.10*</t>
  </si>
  <si>
    <t>18.40*</t>
  </si>
  <si>
    <t>九石 杏理</t>
  </si>
  <si>
    <t>ｸｲｼ ｱﾝﾘ</t>
  </si>
  <si>
    <t>小樽朝里小</t>
  </si>
  <si>
    <t>18.73*</t>
  </si>
  <si>
    <t>九石 絢名</t>
  </si>
  <si>
    <t>ｸｲｼ ｱﾔﾅ</t>
  </si>
  <si>
    <t>18.77*</t>
  </si>
  <si>
    <t>古川 鈴</t>
  </si>
  <si>
    <t>ﾌﾙｶﾜ ｽｽﾞ</t>
  </si>
  <si>
    <t>19.04*</t>
  </si>
  <si>
    <t>石垣 仁花</t>
  </si>
  <si>
    <t>ｲｼｶﾞｷ ﾆｶ</t>
  </si>
  <si>
    <t>19.62*</t>
  </si>
  <si>
    <t>19.72*</t>
  </si>
  <si>
    <t>16.30*</t>
  </si>
  <si>
    <t>+3.7*</t>
  </si>
  <si>
    <t>谷﨑 心映</t>
  </si>
  <si>
    <t>ﾀﾆｻﾞｷ ｺｺﾊ</t>
  </si>
  <si>
    <t>乙黒 莉々椛</t>
  </si>
  <si>
    <t>ｵﾄｸﾞﾛ ﾘﾘﾅ</t>
  </si>
  <si>
    <t>16.62*</t>
  </si>
  <si>
    <t>笠井 愛花</t>
  </si>
  <si>
    <t>ｶｻｲ ｱｲｶ</t>
  </si>
  <si>
    <t>ﾆｯｷｰｽﾞAC</t>
  </si>
  <si>
    <t>17.90*</t>
  </si>
  <si>
    <t>18.00*</t>
  </si>
  <si>
    <t>菅原 楓花</t>
  </si>
  <si>
    <t>ｽｶﾞﾜﾗ ﾌｳｶ</t>
  </si>
  <si>
    <t>18.33*</t>
  </si>
  <si>
    <t>15.06*</t>
  </si>
  <si>
    <t>15.45*</t>
  </si>
  <si>
    <t>15.46*</t>
  </si>
  <si>
    <t>16.36*</t>
  </si>
  <si>
    <t>入山 心春</t>
  </si>
  <si>
    <t>ｲﾘﾔﾏ ｺﾊﾙ</t>
  </si>
  <si>
    <t>16.42*</t>
  </si>
  <si>
    <t>川村 葵咲日</t>
  </si>
  <si>
    <t>ｶﾜﾑﾗ ｱｻﾋ</t>
  </si>
  <si>
    <t>16.54*</t>
  </si>
  <si>
    <t>佐藤 茉里花</t>
  </si>
  <si>
    <t>ｻﾄｳ ﾏﾘｶ</t>
  </si>
  <si>
    <t>16.74*</t>
  </si>
  <si>
    <t>鈴木 旭</t>
  </si>
  <si>
    <t>ｽｽﾞｷ ｱｻﾋ</t>
  </si>
  <si>
    <t>16.85*</t>
  </si>
  <si>
    <t>14.58*</t>
  </si>
  <si>
    <t>齋藤 羽空</t>
  </si>
  <si>
    <t>ｻｲﾄｳ ｳﾗ</t>
  </si>
  <si>
    <t>酒井 夢珠</t>
  </si>
  <si>
    <t>ｻｶｲ ﾕｽﾞ</t>
  </si>
  <si>
    <t>米坂 綾音</t>
  </si>
  <si>
    <t>ﾖﾈｻｶ ｱﾔﾈ</t>
  </si>
  <si>
    <t>15.22*</t>
  </si>
  <si>
    <t>15.41*</t>
  </si>
  <si>
    <t>山中 梨生</t>
  </si>
  <si>
    <t>ﾔﾏﾅｶ ﾘｵ</t>
  </si>
  <si>
    <t>16.26*</t>
  </si>
  <si>
    <t>山崎 敬士朗</t>
  </si>
  <si>
    <t>ﾔﾏｻﾞｷ ｹｲｼﾛｳ</t>
  </si>
  <si>
    <t>15.86*</t>
  </si>
  <si>
    <t>荒井 星七</t>
  </si>
  <si>
    <t>ｱﾗｲ ｾﾅ</t>
  </si>
  <si>
    <t>布施 凛久</t>
  </si>
  <si>
    <t>ﾌｾ ﾘﾝｸ</t>
  </si>
  <si>
    <t>16.69*</t>
  </si>
  <si>
    <t>村瀬 龍星</t>
  </si>
  <si>
    <t>ﾑﾗｾ ﾘｭｳｾｲ</t>
  </si>
  <si>
    <t>19.21*</t>
  </si>
  <si>
    <t>19.95*</t>
  </si>
  <si>
    <t>21.19*</t>
  </si>
  <si>
    <t>酒井 湊都</t>
  </si>
  <si>
    <t>ｻｶｲ ﾐﾅﾄ</t>
  </si>
  <si>
    <t>村川 朝陽</t>
  </si>
  <si>
    <t>ﾑﾗｶﾜ ｱｻﾋ</t>
  </si>
  <si>
    <t>18.09*</t>
  </si>
  <si>
    <t>+4.5*</t>
  </si>
  <si>
    <t>北濱 眞人</t>
  </si>
  <si>
    <t>ｷﾀﾊﾏ ﾏﾋﾄ</t>
  </si>
  <si>
    <t>19.52*</t>
  </si>
  <si>
    <t>19.82*</t>
  </si>
  <si>
    <t>23.35*</t>
  </si>
  <si>
    <t>倉嶋 遥士</t>
  </si>
  <si>
    <t>ｸﾗｼﾏ ﾊﾙﾄ</t>
  </si>
  <si>
    <t>24.68*</t>
  </si>
  <si>
    <t>吉野 奏翔</t>
  </si>
  <si>
    <t>ﾖｼﾉ ｶﾅﾄ</t>
  </si>
  <si>
    <t>17.96*</t>
  </si>
  <si>
    <t>+2.0*</t>
  </si>
  <si>
    <t>18.64*</t>
  </si>
  <si>
    <t>松谷 周紀</t>
  </si>
  <si>
    <t>ﾏﾂﾀﾆ ｼｭｳｷ</t>
  </si>
  <si>
    <t>19.43*</t>
  </si>
  <si>
    <t>大野 暁翔</t>
  </si>
  <si>
    <t>ｵｵﾉ ｱｷﾄ</t>
  </si>
  <si>
    <t>中村 煌晴</t>
  </si>
  <si>
    <t>ﾅｶﾑﾗ ｺｳｾｲ</t>
  </si>
  <si>
    <t>中村 桃綺</t>
  </si>
  <si>
    <t>ﾅｶﾑﾗ ﾄｳｷ</t>
  </si>
  <si>
    <t>17.15*</t>
  </si>
  <si>
    <t>+1.2*</t>
  </si>
  <si>
    <t>17.79*</t>
  </si>
  <si>
    <t>17.87*</t>
  </si>
  <si>
    <t>17.91*</t>
  </si>
  <si>
    <t>本村 優羽人</t>
  </si>
  <si>
    <t>ﾓﾄﾑﾗ ﾕｳﾄ</t>
  </si>
  <si>
    <t>18.11*</t>
  </si>
  <si>
    <t>佐藤 倫太朗</t>
  </si>
  <si>
    <t>ｻﾄｳ ﾘﾝﾀﾛｳ</t>
  </si>
  <si>
    <t>18.39*</t>
  </si>
  <si>
    <t>今 敦志</t>
  </si>
  <si>
    <t>ｺﾝ ｱﾂｼ</t>
  </si>
  <si>
    <t>18.98*</t>
  </si>
  <si>
    <t>大倉 晴喜</t>
  </si>
  <si>
    <t>ｵｵｸﾗ ﾊﾙｷ</t>
  </si>
  <si>
    <t>16.66*</t>
  </si>
  <si>
    <t>+2.4*</t>
  </si>
  <si>
    <t>16.70*</t>
  </si>
  <si>
    <t>坂倉 歩</t>
  </si>
  <si>
    <t>ｻｶｸﾗ ｱﾕﾑ</t>
  </si>
  <si>
    <t>17.12*</t>
  </si>
  <si>
    <t>山口 羚</t>
  </si>
  <si>
    <t>ﾔﾏｸﾞﾁ ﾚｲﾏ</t>
  </si>
  <si>
    <t>17.30*</t>
  </si>
  <si>
    <t>田村 優真</t>
  </si>
  <si>
    <t>ﾀﾑﾗ ﾕｳﾏ</t>
  </si>
  <si>
    <t>17.93*</t>
  </si>
  <si>
    <t>笈田 陽向</t>
  </si>
  <si>
    <t>ｵｲﾀ ﾋﾅﾀ</t>
  </si>
  <si>
    <t>18.78*</t>
  </si>
  <si>
    <t>佐藤 汰祐</t>
  </si>
  <si>
    <t>ｻﾄｳ ﾀｲｽｹ</t>
  </si>
  <si>
    <t>門路 悠杜</t>
  </si>
  <si>
    <t>ﾓﾝｼﾞ ﾕｳﾄ</t>
  </si>
  <si>
    <t>15.59*</t>
  </si>
  <si>
    <t>赤沼 結星</t>
  </si>
  <si>
    <t>ｱｶﾇﾏ ﾕｳｾｲ</t>
  </si>
  <si>
    <t>16.10*</t>
  </si>
  <si>
    <t>柳瀬 湊大</t>
  </si>
  <si>
    <t>ﾔﾅｾ ｿｳﾀ</t>
  </si>
  <si>
    <t>16.71*</t>
  </si>
  <si>
    <t>宮崎 榮太</t>
  </si>
  <si>
    <t>ﾐﾔｻﾞｷ ｴｲﾀ</t>
  </si>
  <si>
    <t>16.76*</t>
  </si>
  <si>
    <t>山田 悠聖</t>
  </si>
  <si>
    <t>ﾔﾏﾀﾞ ﾕｳｾｲ</t>
  </si>
  <si>
    <t>17.34*</t>
  </si>
  <si>
    <t>寺田 悠馬</t>
  </si>
  <si>
    <t>ﾃﾗﾀﾞ ﾕｳﾏ</t>
  </si>
  <si>
    <t>RyukokuAC</t>
  </si>
  <si>
    <t>深澤 匡</t>
  </si>
  <si>
    <t>ﾌｶｻﾞﾜ ﾀｽｸ</t>
  </si>
  <si>
    <t>15.75*</t>
  </si>
  <si>
    <t>-0.9*</t>
  </si>
  <si>
    <t>荒屋 虎斗郎</t>
  </si>
  <si>
    <t>ｱﾗﾔ ｺﾄﾛｳ</t>
  </si>
  <si>
    <t>16.12*</t>
  </si>
  <si>
    <t>髙橋 風輝</t>
  </si>
  <si>
    <t>ﾀｶﾊｼ ﾌｳｷ</t>
  </si>
  <si>
    <t>16.65*</t>
  </si>
  <si>
    <t>石垣 仁和</t>
  </si>
  <si>
    <t>ｲｼｶﾞｷ ﾄﾜ</t>
  </si>
  <si>
    <t>16.68*</t>
  </si>
  <si>
    <t>鈴木 蓮</t>
  </si>
  <si>
    <t>ｽｽﾞｷ ﾚﾝ</t>
  </si>
  <si>
    <t>丹下 叶彗</t>
  </si>
  <si>
    <t>ﾀﾝｹﾞ ｶﾅｴ</t>
  </si>
  <si>
    <t>池田 怜生</t>
  </si>
  <si>
    <t>ｲｹﾀﾞ ﾚｵﾝ</t>
  </si>
  <si>
    <t>16.97*</t>
  </si>
  <si>
    <t>堀江 迅</t>
  </si>
  <si>
    <t>ﾎﾘｴ ｼﾞﾝ</t>
  </si>
  <si>
    <t>三原 将都</t>
  </si>
  <si>
    <t>ﾐﾊﾗ ﾏｻﾄ</t>
  </si>
  <si>
    <t>15.39*</t>
  </si>
  <si>
    <t>香川 悠樹</t>
  </si>
  <si>
    <t>ｶｶﾞﾜ ﾊﾙｷ</t>
  </si>
  <si>
    <t>15.40*</t>
  </si>
  <si>
    <t>宮本 朔太郎</t>
  </si>
  <si>
    <t>ﾐﾔﾓﾄ ｻｸﾀﾛｳ</t>
  </si>
  <si>
    <t>15.56*</t>
  </si>
  <si>
    <t>鈴木 心凰</t>
  </si>
  <si>
    <t>ｽｽﾞｷ ｺｳ</t>
  </si>
  <si>
    <t>15.72*</t>
  </si>
  <si>
    <t>鎌田 渉平</t>
  </si>
  <si>
    <t>ｶﾏﾀﾞ ｼｮｳﾍｲ</t>
  </si>
  <si>
    <t>16.17*</t>
  </si>
  <si>
    <t>瀬賀 笙之介</t>
  </si>
  <si>
    <t>ｾｶﾞ ｼｮｳﾉｽｹ</t>
  </si>
  <si>
    <t>駒畠 夕大</t>
  </si>
  <si>
    <t>ｺﾏﾊﾀ ﾕｳﾀﾞｲ</t>
  </si>
  <si>
    <t>藤原 瀬波</t>
  </si>
  <si>
    <t>ﾌｼﾞﾜﾗ ｾﾅ</t>
  </si>
  <si>
    <t>岡田 蔵之介</t>
  </si>
  <si>
    <t>ｵｶﾀﾞ ｸﾗﾉｽｹ</t>
  </si>
  <si>
    <t>14.49*</t>
  </si>
  <si>
    <t>新谷 飛和</t>
  </si>
  <si>
    <t>ｼﾝﾀﾆ ﾄﾜ</t>
  </si>
  <si>
    <t>15.33*</t>
  </si>
  <si>
    <t>森田 湊斗</t>
  </si>
  <si>
    <t>ﾓﾘﾀ ﾐﾅﾄ</t>
  </si>
  <si>
    <t>15.35*</t>
  </si>
  <si>
    <t>石田 圭</t>
  </si>
  <si>
    <t>ｲｼﾀﾞ ｹｲ</t>
  </si>
  <si>
    <t>15.50*</t>
  </si>
  <si>
    <t>山口 篤</t>
  </si>
  <si>
    <t>ﾔﾏｸﾞﾁ ｱﾂﾏ</t>
  </si>
  <si>
    <t>15.53*</t>
  </si>
  <si>
    <t>遠藤 大</t>
  </si>
  <si>
    <t>ｴﾝﾄﾞｳ ﾋﾛ</t>
  </si>
  <si>
    <t>15.74*</t>
  </si>
  <si>
    <t>綱岸 龍之介</t>
  </si>
  <si>
    <t>ﾂﾅｷﾞｼ ﾘｭｳﾉｽｹ</t>
  </si>
  <si>
    <t>15.78*</t>
  </si>
  <si>
    <t>16.50*</t>
  </si>
  <si>
    <t>松村 隼作</t>
  </si>
  <si>
    <t>ﾏﾂﾑﾗ ｼｭﾝｻｸ</t>
  </si>
  <si>
    <t>13.70*</t>
  </si>
  <si>
    <t>上杉 柊太</t>
  </si>
  <si>
    <t>ｳｴｽｷﾞ ｼｭｳﾀ</t>
  </si>
  <si>
    <t>13.80*</t>
  </si>
  <si>
    <t>志部谷 來牙</t>
  </si>
  <si>
    <t>ｼﾌﾞﾔ ﾗｲｶﾞ</t>
  </si>
  <si>
    <t>14.40*</t>
  </si>
  <si>
    <t>髙橋 駿太</t>
  </si>
  <si>
    <t>ﾀｶﾊｼ ｼｭﾝﾀ</t>
  </si>
  <si>
    <t>14.47*</t>
  </si>
  <si>
    <t>貞村 遥太朗</t>
  </si>
  <si>
    <t>ｻﾀﾞﾑﾗ ﾊﾙﾀﾛｳ</t>
  </si>
  <si>
    <t>松谷 洸</t>
  </si>
  <si>
    <t>ﾏﾂﾀﾆ ｺｳ</t>
  </si>
  <si>
    <t>15.29*</t>
  </si>
  <si>
    <t>鈴木 碧人</t>
  </si>
  <si>
    <t>ｽｽﾞｷ ｱｵﾄ</t>
  </si>
  <si>
    <t>15.37*</t>
  </si>
  <si>
    <t>樋口 稜介</t>
  </si>
  <si>
    <t>ﾋｸﾞﾁ ﾘｮｳｽｹ</t>
  </si>
  <si>
    <t>15.66*</t>
  </si>
  <si>
    <t>56.09*</t>
  </si>
  <si>
    <t>佐々木 綸吾</t>
  </si>
  <si>
    <t>ｻｻｷ ｲﾄｱ</t>
  </si>
  <si>
    <t>北海道教育大札幌</t>
  </si>
  <si>
    <t>58.35*</t>
  </si>
  <si>
    <t>高橋 淳絆</t>
  </si>
  <si>
    <t>ﾀｶﾊｼ ｼﾞｭﾝｷ</t>
  </si>
  <si>
    <t>1:00.07*</t>
  </si>
  <si>
    <t>1:01.79*</t>
  </si>
  <si>
    <t>小川 敏樹</t>
  </si>
  <si>
    <t>ｵｶﾞﾜ ﾄｼｷ</t>
  </si>
  <si>
    <t>1:12.28*</t>
  </si>
  <si>
    <t>梅村 昊平</t>
  </si>
  <si>
    <t>ｳﾒﾑﾗ ｺｳﾍｲ</t>
  </si>
  <si>
    <t>10:38.88*</t>
  </si>
  <si>
    <t>寺本 碧唯</t>
  </si>
  <si>
    <t>ﾃﾗﾓﾄ ｱｵｲ</t>
  </si>
  <si>
    <t>11:01.78*</t>
  </si>
  <si>
    <t>小田 煌翔</t>
  </si>
  <si>
    <t>ｵﾀﾞ ｱｷﾄ</t>
  </si>
  <si>
    <t>11:45.32*</t>
  </si>
  <si>
    <t>27.95*</t>
  </si>
  <si>
    <t>-0.7*</t>
  </si>
  <si>
    <t>29.48*</t>
  </si>
  <si>
    <t>30.00*</t>
  </si>
  <si>
    <t>30.47*</t>
  </si>
  <si>
    <t>岡田 芽久</t>
  </si>
  <si>
    <t>ｵｶﾀﾞ ﾒｸﾞ</t>
  </si>
  <si>
    <t>30.58*</t>
  </si>
  <si>
    <t>30.67*</t>
  </si>
  <si>
    <t>本間 優来</t>
  </si>
  <si>
    <t>ﾎﾝﾏ ﾕｳﾗ</t>
  </si>
  <si>
    <t>31.96*</t>
  </si>
  <si>
    <t>29.78*</t>
  </si>
  <si>
    <t>-1.3*</t>
  </si>
  <si>
    <t>31.79*</t>
  </si>
  <si>
    <t>32.10*</t>
  </si>
  <si>
    <t>32.92*</t>
  </si>
  <si>
    <t>34.92*</t>
  </si>
  <si>
    <t>35.03*</t>
  </si>
  <si>
    <t>三浦 真奈果</t>
  </si>
  <si>
    <t>ﾐｳﾗ ﾏﾅｶ</t>
  </si>
  <si>
    <t>札幌稲積中</t>
  </si>
  <si>
    <t>29.61*</t>
  </si>
  <si>
    <t>-1.2*</t>
  </si>
  <si>
    <t>30.05*</t>
  </si>
  <si>
    <t>30.16*</t>
  </si>
  <si>
    <t>行天 映理</t>
  </si>
  <si>
    <t>ｷﾞｮｳﾃﾝ ﾊﾕﾘ</t>
  </si>
  <si>
    <t>30.49*</t>
  </si>
  <si>
    <t>宮西 結奈</t>
  </si>
  <si>
    <t>ﾐﾔﾆｼ ﾕｲﾅ</t>
  </si>
  <si>
    <t>30.71*</t>
  </si>
  <si>
    <t>斉藤 未怜</t>
  </si>
  <si>
    <t>ｻｲﾄｳ ﾐﾚｲ</t>
  </si>
  <si>
    <t>30.74*</t>
  </si>
  <si>
    <t>31.24*</t>
  </si>
  <si>
    <t>槇野 琴葉</t>
  </si>
  <si>
    <t>ﾏｷﾉ ｺﾄﾊ</t>
  </si>
  <si>
    <t>28.17*</t>
  </si>
  <si>
    <t>-1.0*</t>
  </si>
  <si>
    <t>28.80*</t>
  </si>
  <si>
    <t>29.03*</t>
  </si>
  <si>
    <t>29.62*</t>
  </si>
  <si>
    <t>29.74*</t>
  </si>
  <si>
    <t>30.09*</t>
  </si>
  <si>
    <t>30.62*</t>
  </si>
  <si>
    <t>25.21*</t>
  </si>
  <si>
    <t>-2.1*</t>
  </si>
  <si>
    <t>26.24*</t>
  </si>
  <si>
    <t>26.49*</t>
  </si>
  <si>
    <t>27.27*</t>
  </si>
  <si>
    <t>三好 玲空</t>
  </si>
  <si>
    <t>ﾐﾖｼ ﾚﾗ</t>
  </si>
  <si>
    <t>27.81*</t>
  </si>
  <si>
    <t>28.85*</t>
  </si>
  <si>
    <t>田岡 悠大</t>
  </si>
  <si>
    <t>ﾀｵｶ ﾕｳﾀﾞｲ</t>
  </si>
  <si>
    <t>23.51*</t>
  </si>
  <si>
    <t>-2.8*</t>
  </si>
  <si>
    <t>24.50*</t>
  </si>
  <si>
    <t>25.59*</t>
  </si>
  <si>
    <t>26.58*</t>
  </si>
  <si>
    <t>26.93*</t>
  </si>
  <si>
    <t>27.94*</t>
  </si>
  <si>
    <t>22.74*</t>
  </si>
  <si>
    <t>-2.2*</t>
  </si>
  <si>
    <t>24.96*</t>
  </si>
  <si>
    <t>25.44*</t>
  </si>
  <si>
    <t>26.68*</t>
  </si>
  <si>
    <t>26.90*</t>
  </si>
  <si>
    <t>28.25*</t>
  </si>
  <si>
    <t>28.47*</t>
  </si>
  <si>
    <t>31.89*</t>
  </si>
  <si>
    <t>26.14*</t>
  </si>
  <si>
    <t>-1.4*</t>
  </si>
  <si>
    <t>27.47*</t>
  </si>
  <si>
    <t>佐藤 碧</t>
  </si>
  <si>
    <t>ｻﾄｳ ｱｵｲ</t>
  </si>
  <si>
    <t>27.92*</t>
  </si>
  <si>
    <t>28.67*</t>
  </si>
  <si>
    <t>28.68*</t>
  </si>
  <si>
    <t>29.77*</t>
  </si>
  <si>
    <t>30.23*</t>
  </si>
  <si>
    <t>30.61*</t>
  </si>
  <si>
    <t>26.80*</t>
  </si>
  <si>
    <t>27.51*</t>
  </si>
  <si>
    <t>28.11*</t>
  </si>
  <si>
    <t>小林 涼空</t>
  </si>
  <si>
    <t>ｺﾊﾞﾔｼ ﾘｸ</t>
  </si>
  <si>
    <t>28.41*</t>
  </si>
  <si>
    <t>29.00*</t>
  </si>
  <si>
    <t>髙橋 想太</t>
  </si>
  <si>
    <t>ﾊｶﾊｼ ｿｳﾀ</t>
  </si>
  <si>
    <t>29.08*</t>
  </si>
  <si>
    <t>29.89*</t>
  </si>
  <si>
    <t>佐々木 壮輔</t>
  </si>
  <si>
    <t>ｻｻｷ ｿｳｽｹ</t>
  </si>
  <si>
    <t>31.76*</t>
  </si>
  <si>
    <t>25.14*</t>
  </si>
  <si>
    <t>26.53*</t>
  </si>
  <si>
    <t>26.81*</t>
  </si>
  <si>
    <t>26.85*</t>
  </si>
  <si>
    <t>27.50*</t>
  </si>
  <si>
    <t>鈴木 直翔</t>
  </si>
  <si>
    <t>ｽｽﾞｷ ﾅｵﾄ</t>
  </si>
  <si>
    <t>28.53*</t>
  </si>
  <si>
    <t>28.93*</t>
  </si>
  <si>
    <t>25.29*</t>
  </si>
  <si>
    <t>-0.6*</t>
  </si>
  <si>
    <t>25.76*</t>
  </si>
  <si>
    <t>江端 歩真</t>
  </si>
  <si>
    <t>ｴﾊﾞﾀ ｱﾕﾏ</t>
  </si>
  <si>
    <t>26.26*</t>
  </si>
  <si>
    <t>26.38*</t>
  </si>
  <si>
    <t>26.71*</t>
  </si>
  <si>
    <t>27.08*</t>
  </si>
  <si>
    <t>安本 來夢</t>
  </si>
  <si>
    <t>ﾔｽﾓﾄ ﾗｲﾑ</t>
  </si>
  <si>
    <t>28.36*</t>
  </si>
  <si>
    <t>23.86*</t>
  </si>
  <si>
    <t>24.69*</t>
  </si>
  <si>
    <t>24.97*</t>
  </si>
  <si>
    <t>25.25*</t>
  </si>
  <si>
    <t>22.54*</t>
  </si>
  <si>
    <t>22.68*</t>
  </si>
  <si>
    <t>22.84*</t>
  </si>
  <si>
    <t>23.64*</t>
  </si>
  <si>
    <t>23.67*</t>
  </si>
  <si>
    <t>24.98*</t>
  </si>
  <si>
    <t>西野 花</t>
  </si>
  <si>
    <t>ﾆｼﾉ ﾊﾅ</t>
  </si>
  <si>
    <t>9:47.71*</t>
  </si>
  <si>
    <t>9:57.81*</t>
  </si>
  <si>
    <t>武田 晴翔</t>
  </si>
  <si>
    <t>ﾀｹﾀﾞ ﾊﾙﾄ</t>
  </si>
  <si>
    <t>10:38.94*</t>
  </si>
  <si>
    <t>11:54.94*</t>
  </si>
  <si>
    <t>13:04.07*</t>
  </si>
  <si>
    <t>小林 泉月</t>
  </si>
  <si>
    <t>ｺﾊﾞﾔｼ ｲﾂｷ</t>
  </si>
  <si>
    <t>藤沢 頼</t>
  </si>
  <si>
    <t>ﾌｼﾞｻﾜ ﾗｲ</t>
  </si>
  <si>
    <t>喜茂別中</t>
  </si>
  <si>
    <t>中村 大雅</t>
  </si>
  <si>
    <t>ﾅｶﾑﾗ ﾀｲｶﾞ</t>
  </si>
  <si>
    <t>15.77*</t>
  </si>
  <si>
    <t>-1.5*</t>
  </si>
  <si>
    <t>東 弥永</t>
  </si>
  <si>
    <t>ｱｽﾞﾏ ﾋﾛﾄ</t>
  </si>
  <si>
    <t>15.82*</t>
  </si>
  <si>
    <t>笈田 陽多</t>
  </si>
  <si>
    <t>ｵｲﾀ ﾖｳﾀ</t>
  </si>
  <si>
    <t>15.90*</t>
  </si>
  <si>
    <t>長畑 泰士</t>
  </si>
  <si>
    <t>ﾅｶﾞﾊﾀ ﾀｲｼ</t>
  </si>
  <si>
    <t>16.90*</t>
  </si>
  <si>
    <t>本間 樹</t>
  </si>
  <si>
    <t>ﾎﾝﾏ ﾀﾂｷ</t>
  </si>
  <si>
    <t>掛橋 凜栞</t>
  </si>
  <si>
    <t>ｶｹﾊｼ ﾘﾝｶ</t>
  </si>
  <si>
    <t>16.13*</t>
  </si>
  <si>
    <t>堀江 景</t>
  </si>
  <si>
    <t>ﾎﾘｴ ｹｲ</t>
  </si>
  <si>
    <t>18.30*</t>
  </si>
  <si>
    <t>13.82*</t>
  </si>
  <si>
    <t>-0.1*</t>
  </si>
  <si>
    <t>13.19*</t>
  </si>
  <si>
    <t>+0.5*</t>
  </si>
  <si>
    <t>13.38*</t>
  </si>
  <si>
    <t>20.48*</t>
  </si>
  <si>
    <t>山田 颯琉</t>
  </si>
  <si>
    <t>ﾔﾏﾀﾞ ｿｳﾙ</t>
  </si>
  <si>
    <t>15.18*</t>
  </si>
  <si>
    <t>-0.3*</t>
  </si>
  <si>
    <t>16.27*</t>
  </si>
  <si>
    <t>18.01*</t>
  </si>
  <si>
    <t>18.25*</t>
  </si>
  <si>
    <t>18.96*</t>
  </si>
  <si>
    <t>13.60*</t>
  </si>
  <si>
    <t>-1.6*</t>
  </si>
  <si>
    <t>坂下 蒼</t>
  </si>
  <si>
    <t>ｻｶｼﾀ ｱｵｲ</t>
  </si>
  <si>
    <t>14.48*</t>
  </si>
  <si>
    <t>古田 弦嗣</t>
  </si>
  <si>
    <t>ﾌﾙﾀ ｹﾞﾝｼﾞ</t>
  </si>
  <si>
    <t>KRC</t>
  </si>
  <si>
    <t>14.72*</t>
  </si>
  <si>
    <t>16.28*</t>
  </si>
  <si>
    <t>16.38*</t>
  </si>
  <si>
    <t>亀ヶ森 天和</t>
  </si>
  <si>
    <t>ｶﾒｶﾞﾓﾘ ﾊﾙﾏ</t>
  </si>
  <si>
    <t>16.45*</t>
  </si>
  <si>
    <t>16.48*</t>
  </si>
  <si>
    <t>17.78*</t>
  </si>
  <si>
    <t>15.36*</t>
  </si>
  <si>
    <t>-0.4*</t>
  </si>
  <si>
    <t>17.18*</t>
  </si>
  <si>
    <t>菊地 瑛斗</t>
  </si>
  <si>
    <t>ｷｸﾁ ｴｲﾄ</t>
  </si>
  <si>
    <t>17.23*</t>
  </si>
  <si>
    <t>17.35*</t>
  </si>
  <si>
    <t>野村 柊斗</t>
  </si>
  <si>
    <t>ﾉﾑﾗ ｼｭｳﾄ</t>
  </si>
  <si>
    <t>20.61*</t>
  </si>
  <si>
    <t>14.92*</t>
  </si>
  <si>
    <t>15.48*</t>
  </si>
  <si>
    <t>17.38*</t>
  </si>
  <si>
    <t>17.72*</t>
  </si>
  <si>
    <t>17.84*</t>
  </si>
  <si>
    <t>19.20*</t>
  </si>
  <si>
    <t>17.76*</t>
  </si>
  <si>
    <t>-0.2*</t>
  </si>
  <si>
    <t>鎌田 麻結里</t>
  </si>
  <si>
    <t>ｶﾏﾀ ﾏﾕﾘ</t>
  </si>
  <si>
    <t>18.65*</t>
  </si>
  <si>
    <t>18.74*</t>
  </si>
  <si>
    <t>19.17*</t>
  </si>
  <si>
    <t>16.19*</t>
  </si>
  <si>
    <t>伊藤 結羽</t>
  </si>
  <si>
    <t>ｲﾄｳ ﾕﾜ</t>
  </si>
  <si>
    <t>16.63*</t>
  </si>
  <si>
    <t>17.66*</t>
  </si>
  <si>
    <t>17.95*</t>
  </si>
  <si>
    <t>佐藤 菜名羽</t>
  </si>
  <si>
    <t>ｻﾄｳ ﾅﾅﾊ</t>
  </si>
  <si>
    <t>18.81*</t>
  </si>
  <si>
    <t>17.58*</t>
  </si>
  <si>
    <t>宮﨑 結衣</t>
  </si>
  <si>
    <t>ﾐﾔｻﾞｷ ﾕｲ</t>
  </si>
  <si>
    <t>17.63*</t>
  </si>
  <si>
    <t>18.32*</t>
  </si>
  <si>
    <t>18.62*</t>
  </si>
  <si>
    <t>5:49.76*</t>
  </si>
  <si>
    <t>5:52.46*</t>
  </si>
  <si>
    <t>5:54.30*</t>
  </si>
  <si>
    <t>5:56.00*</t>
  </si>
  <si>
    <t>5:57.30*</t>
  </si>
  <si>
    <t>6:07.42*</t>
  </si>
  <si>
    <t>下田 健心</t>
  </si>
  <si>
    <t>ｼﾓﾀﾞ ｹﾝｼﾝ</t>
  </si>
  <si>
    <t>6:12.92*</t>
  </si>
  <si>
    <t>6:20.66*</t>
  </si>
  <si>
    <t>6:22.78*</t>
  </si>
  <si>
    <t>6:33.47*</t>
  </si>
  <si>
    <t>6:39.27*</t>
  </si>
  <si>
    <t>7:35.57*</t>
  </si>
  <si>
    <t>7:35.95*</t>
  </si>
  <si>
    <t>5:00.07*</t>
  </si>
  <si>
    <t>小山 隼冬</t>
  </si>
  <si>
    <t>ｺﾔﾏ ﾊﾔﾄ</t>
  </si>
  <si>
    <t>5:02.22*</t>
  </si>
  <si>
    <t>5:07.32*</t>
  </si>
  <si>
    <t>福地 陵馬</t>
  </si>
  <si>
    <t>ﾌｸﾁ ﾘｮｳﾏ</t>
  </si>
  <si>
    <t>5:08.89*</t>
  </si>
  <si>
    <t>5:17.40*</t>
  </si>
  <si>
    <t>光田 和ﾉ介</t>
  </si>
  <si>
    <t>ﾐﾂﾀ ｶｽﾞﾉｽｹ</t>
  </si>
  <si>
    <t>5:28.64*</t>
  </si>
  <si>
    <t>5:28.98*</t>
  </si>
  <si>
    <t>佐藤 友秋</t>
  </si>
  <si>
    <t>ｻﾄｳ ﾄﾓｱｷ</t>
  </si>
  <si>
    <t>5:38.69*</t>
  </si>
  <si>
    <t>5:39.43*</t>
  </si>
  <si>
    <t>5:39.96*</t>
  </si>
  <si>
    <t>5:40.50*</t>
  </si>
  <si>
    <t>5:55.90*</t>
  </si>
  <si>
    <t>松橋 大和</t>
  </si>
  <si>
    <t>ﾏﾂﾊｼ ﾔﾏﾄ</t>
  </si>
  <si>
    <t>北照高</t>
  </si>
  <si>
    <t>4:28.08*</t>
  </si>
  <si>
    <t>4:28.85*</t>
  </si>
  <si>
    <t>梁川 隼太郎</t>
  </si>
  <si>
    <t>ﾔﾅｶﾞﾜ ｼｭﾝﾀﾛｳ</t>
  </si>
  <si>
    <t>4:32.42*</t>
  </si>
  <si>
    <t>桑原 楓</t>
  </si>
  <si>
    <t>ｸﾜﾊﾗ ｶｴﾃﾞ</t>
  </si>
  <si>
    <t>4:33.99*</t>
  </si>
  <si>
    <t>加我 陸斗</t>
  </si>
  <si>
    <t>ｶｶﾞ ﾘｸﾄ</t>
  </si>
  <si>
    <t>4:36.78*</t>
  </si>
  <si>
    <t>山内 紘人</t>
  </si>
  <si>
    <t>ﾔﾏｳﾁ ﾋﾛﾄ</t>
  </si>
  <si>
    <t>4:40.22*</t>
  </si>
  <si>
    <t>芳賀 彪真</t>
  </si>
  <si>
    <t>ﾊｶﾞ ﾋｭｳﾏ</t>
  </si>
  <si>
    <t>4:45.71*</t>
  </si>
  <si>
    <t>4:46.39*</t>
  </si>
  <si>
    <t>4:52.20*</t>
  </si>
  <si>
    <t>藤田 大雅</t>
  </si>
  <si>
    <t>ﾌｼﾞﾀ ﾀｲｶﾞ</t>
  </si>
  <si>
    <t>5:04.67*</t>
  </si>
  <si>
    <t>佐藤 佑</t>
  </si>
  <si>
    <t>ｻﾄｳ ﾀｽｸ</t>
  </si>
  <si>
    <t>5:07.69*</t>
  </si>
  <si>
    <t>池田 杏竜</t>
  </si>
  <si>
    <t>ｲｹﾀﾞ ｷﾘｱ</t>
  </si>
  <si>
    <t>5:09.48*</t>
  </si>
  <si>
    <t>5:29.04*</t>
  </si>
  <si>
    <t>5:39.53*</t>
  </si>
  <si>
    <t>橋本 迅正</t>
  </si>
  <si>
    <t>ﾊｼﾓﾄ ﾄｷﾏｻ</t>
  </si>
  <si>
    <t>6:16.85*</t>
  </si>
  <si>
    <t>松田 崇</t>
  </si>
  <si>
    <t>ﾏﾂﾀﾞ ﾀｶｼ</t>
  </si>
  <si>
    <t>ｵﾎｰﾂｸ陸協</t>
  </si>
  <si>
    <t>6:47.90*</t>
  </si>
  <si>
    <t>安田 乃彩</t>
  </si>
  <si>
    <t>ﾔｽﾀﾞ ﾉｱ</t>
  </si>
  <si>
    <t>5:14.16*</t>
  </si>
  <si>
    <t>5:28.97*</t>
  </si>
  <si>
    <t>5:47.58*</t>
  </si>
  <si>
    <t>王生 結</t>
  </si>
  <si>
    <t>ｲｸﾙﾐ ﾕｲ</t>
  </si>
  <si>
    <t>5:56.63*</t>
  </si>
  <si>
    <t>6:35.35*</t>
  </si>
  <si>
    <t>4:48.92*</t>
  </si>
  <si>
    <t>5:04.70*</t>
  </si>
  <si>
    <t>5:05.04*</t>
  </si>
  <si>
    <t>5:13.47*</t>
  </si>
  <si>
    <t>玉木 奏介</t>
  </si>
  <si>
    <t>ﾀﾏｷ ｿｳｽｹ</t>
  </si>
  <si>
    <t>5:21.12*</t>
  </si>
  <si>
    <t>川邊 翔愛</t>
  </si>
  <si>
    <t>ｶﾜﾍﾞ ﾄｱ</t>
  </si>
  <si>
    <t>5:24.44*</t>
  </si>
  <si>
    <t>5:26.04*</t>
  </si>
  <si>
    <t>5:27.39*</t>
  </si>
  <si>
    <t>佐藤 護</t>
  </si>
  <si>
    <t>ｻﾄｳ ﾏﾓﾙ</t>
  </si>
  <si>
    <t>5:27.44*</t>
  </si>
  <si>
    <t>小笠原 大地</t>
  </si>
  <si>
    <t>ｵｶﾞｻﾜﾗ ﾀﾞｲﾁ</t>
  </si>
  <si>
    <t>5:39.91*</t>
  </si>
  <si>
    <t>三上 寛太朗</t>
  </si>
  <si>
    <t>ﾐｶﾐ ｶﾝﾀﾛｳ</t>
  </si>
  <si>
    <t>5:41.67*</t>
  </si>
  <si>
    <t>永田 喜一</t>
  </si>
  <si>
    <t>ﾅｶﾞﾀ ｷｲﾁ</t>
  </si>
  <si>
    <t>5:49.57*</t>
  </si>
  <si>
    <t>峯村 夏生</t>
  </si>
  <si>
    <t>ﾐﾈﾑﾗ ﾅﾂｷ</t>
  </si>
  <si>
    <t>5:52.25*</t>
  </si>
  <si>
    <t>清水 遥己</t>
  </si>
  <si>
    <t>ｼﾐｽﾞ ﾊﾙｷ</t>
  </si>
  <si>
    <t>4:29.17*</t>
  </si>
  <si>
    <t>4:31.10*</t>
  </si>
  <si>
    <t>小野寺 莉祐</t>
  </si>
  <si>
    <t>ｵﾉﾃﾞﾗ ﾘﾕｳ</t>
  </si>
  <si>
    <t>4:31.20*</t>
  </si>
  <si>
    <t>加藤 勇心</t>
  </si>
  <si>
    <t>ｶﾄｳ ﾕｳｼﾝ</t>
  </si>
  <si>
    <t>4:32.48*</t>
  </si>
  <si>
    <t>4:38.45*</t>
  </si>
  <si>
    <t>4:47.90*</t>
  </si>
  <si>
    <t>4:54.34*</t>
  </si>
  <si>
    <t>4:55.61*</t>
  </si>
  <si>
    <t>4:55.62*</t>
  </si>
  <si>
    <t>4:57.07*</t>
  </si>
  <si>
    <t>4:58.32*</t>
  </si>
  <si>
    <t>髙橋 詩喜</t>
  </si>
  <si>
    <t>ﾀｶﾊｼ ｳﾀｷ</t>
  </si>
  <si>
    <t>5:01.54*</t>
  </si>
  <si>
    <t>窪田 楽</t>
  </si>
  <si>
    <t>ｸﾎﾞﾀ ｶﾞｸ</t>
  </si>
  <si>
    <t>立澤 里佳</t>
  </si>
  <si>
    <t>ﾀﾃｻﾞﾜ ｻﾄｶ</t>
  </si>
  <si>
    <t>5:06.33*</t>
  </si>
  <si>
    <t>5:09.80*</t>
  </si>
  <si>
    <t>太田 瑠夏</t>
  </si>
  <si>
    <t>ｵｵﾀ ﾙｶ</t>
  </si>
  <si>
    <t>5:18.50*</t>
  </si>
  <si>
    <t>5:22.75*</t>
  </si>
  <si>
    <t>5:25.18*</t>
  </si>
  <si>
    <t>5:26.10*</t>
  </si>
  <si>
    <t>髙橋 優実</t>
  </si>
  <si>
    <t>ﾀｶﾊｼ ﾕﾐ</t>
  </si>
  <si>
    <t>5:44.49*</t>
  </si>
  <si>
    <t>吉田 美琴</t>
  </si>
  <si>
    <t>ﾖｼﾀﾞ ﾐｺﾄ</t>
  </si>
  <si>
    <t>5:56.62*</t>
  </si>
  <si>
    <t>6:12.85*</t>
  </si>
  <si>
    <t>56.59*</t>
  </si>
  <si>
    <t>58.60*</t>
  </si>
  <si>
    <t>1:00.92*</t>
  </si>
  <si>
    <t>吉田 桔平</t>
  </si>
  <si>
    <t>ﾖｼﾀﾞ ｷｯﾍﾟｲ</t>
  </si>
  <si>
    <t>1:00.95*</t>
  </si>
  <si>
    <t>1:11.04*</t>
  </si>
  <si>
    <t>1:12.33*</t>
  </si>
  <si>
    <t>58.40*</t>
  </si>
  <si>
    <t>1:00.42*</t>
  </si>
  <si>
    <t>1:06.72*</t>
  </si>
  <si>
    <t>1:09.14*</t>
  </si>
  <si>
    <t>1:12.48*</t>
  </si>
  <si>
    <t>1:13.29*</t>
  </si>
  <si>
    <t>山下 天吾</t>
  </si>
  <si>
    <t>ﾔﾏｼﾀ ﾃﾝｺﾞ</t>
  </si>
  <si>
    <t>1:15.10*</t>
  </si>
  <si>
    <t>1:02.38*</t>
  </si>
  <si>
    <t>ﾌｼﾞﾀ ﾘｮｳｶﾞ</t>
  </si>
  <si>
    <t>1:04.62*</t>
  </si>
  <si>
    <t>1:05.12*</t>
  </si>
  <si>
    <t>1:06.71*</t>
  </si>
  <si>
    <t>1:06.88*</t>
  </si>
  <si>
    <t>1:08.13*</t>
  </si>
  <si>
    <t>1:08.34*</t>
  </si>
  <si>
    <t>1:00.28*</t>
  </si>
  <si>
    <t>1:01.37*</t>
  </si>
  <si>
    <t>1:03.83*</t>
  </si>
  <si>
    <t>1:04.28*</t>
  </si>
  <si>
    <t>1:07.47*</t>
  </si>
  <si>
    <t>52.88*</t>
  </si>
  <si>
    <t>53.61*</t>
  </si>
  <si>
    <t>須藤 蓮</t>
  </si>
  <si>
    <t>ｽﾄﾞｳ ﾚﾝ</t>
  </si>
  <si>
    <t>54.29*</t>
  </si>
  <si>
    <t>55.41*</t>
  </si>
  <si>
    <t>58.22*</t>
  </si>
  <si>
    <t>59.75*</t>
  </si>
  <si>
    <t>49.87*</t>
  </si>
  <si>
    <t>50.94*</t>
  </si>
  <si>
    <t>51.33*</t>
  </si>
  <si>
    <t>52.12*</t>
  </si>
  <si>
    <t>53.24*</t>
  </si>
  <si>
    <t>55.39*</t>
  </si>
  <si>
    <t>1:04.08*</t>
  </si>
  <si>
    <t>1:04.91*</t>
  </si>
  <si>
    <t>1:07.76*</t>
  </si>
  <si>
    <t>1:10.46*</t>
  </si>
  <si>
    <t>六郷 希奏</t>
  </si>
  <si>
    <t>ﾛｸｺﾞｳ ﾉﾉｶ</t>
  </si>
  <si>
    <t>1:18.64*</t>
  </si>
  <si>
    <t>北谷 直人</t>
  </si>
  <si>
    <t>ｷﾀﾔ ﾅｵﾄ</t>
  </si>
  <si>
    <t>札幌陸協</t>
  </si>
  <si>
    <t>17:11.66*</t>
  </si>
  <si>
    <t>26:02.78*</t>
  </si>
  <si>
    <t>高校一般女子</t>
  </si>
  <si>
    <t>８００ｍ</t>
  </si>
  <si>
    <t>共通男子</t>
  </si>
  <si>
    <t>小学女子</t>
  </si>
  <si>
    <t>4年男子</t>
  </si>
  <si>
    <t>１００ｍ</t>
  </si>
  <si>
    <t>高校一般男子</t>
  </si>
  <si>
    <t>小学男子</t>
  </si>
  <si>
    <t>４００ｍＨ(0.914m/35.00m)</t>
  </si>
  <si>
    <t>３０００ｍＳＣ</t>
  </si>
  <si>
    <t>共通女子</t>
  </si>
  <si>
    <t>３０００ｍ</t>
  </si>
  <si>
    <t>1･2年男子</t>
  </si>
  <si>
    <t>８０ｍ</t>
  </si>
  <si>
    <t>1･2年女子</t>
  </si>
  <si>
    <t>８０ｍＨ</t>
  </si>
  <si>
    <t>１１０ｍＨ(1.067m/9.14m)</t>
  </si>
  <si>
    <t>１１０ｍＨ(0.914m/9.14m)</t>
  </si>
  <si>
    <t>１００ｍＨ(0.762m/8.00m)</t>
  </si>
  <si>
    <t>１００ｍＨ(0.838m/8.50m)</t>
  </si>
  <si>
    <t>5･6年男子</t>
  </si>
  <si>
    <t>４００ｍ</t>
  </si>
  <si>
    <t>５０００ｍ</t>
  </si>
  <si>
    <t>第73回千葉顕彰中長距離競走大会　兼　記録会第１戦</t>
  </si>
  <si>
    <t>T</t>
    <phoneticPr fontId="1"/>
  </si>
  <si>
    <t>-</t>
  </si>
  <si>
    <t>-</t>
    <phoneticPr fontId="1"/>
  </si>
  <si>
    <t>5.45*</t>
  </si>
  <si>
    <t>3.80*</t>
  </si>
  <si>
    <t>-2.6*</t>
  </si>
  <si>
    <t>3.44*</t>
  </si>
  <si>
    <t>-2.5*</t>
  </si>
  <si>
    <t>3.35*</t>
  </si>
  <si>
    <t>-3.6*</t>
  </si>
  <si>
    <t>3.34*</t>
  </si>
  <si>
    <t>3.29*</t>
  </si>
  <si>
    <t>3.26*</t>
  </si>
  <si>
    <t>-2.4*</t>
  </si>
  <si>
    <t>3.19*</t>
  </si>
  <si>
    <t>-1.9*</t>
  </si>
  <si>
    <t>3.12*</t>
  </si>
  <si>
    <t>3.04*</t>
  </si>
  <si>
    <t>-2.7*</t>
  </si>
  <si>
    <t>2.77*</t>
  </si>
  <si>
    <t>-3.7*</t>
  </si>
  <si>
    <t>2.69*</t>
  </si>
  <si>
    <t>2.61*</t>
  </si>
  <si>
    <t>-2.3*</t>
  </si>
  <si>
    <t>2.54*</t>
  </si>
  <si>
    <t>2.44*</t>
  </si>
  <si>
    <t>2.40*</t>
  </si>
  <si>
    <t>2.37*</t>
  </si>
  <si>
    <t>2.16*</t>
  </si>
  <si>
    <t>+0.6*</t>
  </si>
  <si>
    <t>4.11*</t>
  </si>
  <si>
    <t>3.69*</t>
  </si>
  <si>
    <t>-3.0*</t>
  </si>
  <si>
    <t>3.53*</t>
  </si>
  <si>
    <t>3.49*</t>
  </si>
  <si>
    <t>3.47*</t>
  </si>
  <si>
    <t>3.42*</t>
  </si>
  <si>
    <t>-5.1*</t>
  </si>
  <si>
    <t>3.32*</t>
  </si>
  <si>
    <t>3.25*</t>
  </si>
  <si>
    <t>3.18*</t>
  </si>
  <si>
    <t>3.16*</t>
  </si>
  <si>
    <t>+0.3*</t>
  </si>
  <si>
    <t>3.13*</t>
  </si>
  <si>
    <t>3.10*</t>
  </si>
  <si>
    <t>-1.1*</t>
  </si>
  <si>
    <t>2.98*</t>
  </si>
  <si>
    <t>2.97*</t>
  </si>
  <si>
    <t>-4.4*</t>
  </si>
  <si>
    <t>2.86*</t>
  </si>
  <si>
    <t>-2.9*</t>
  </si>
  <si>
    <t>坂野 望希保</t>
  </si>
  <si>
    <t>ｻｶﾉ ﾐｷﾎ</t>
  </si>
  <si>
    <t>9.70*</t>
  </si>
  <si>
    <t>細川 ｻﾝ</t>
  </si>
  <si>
    <t>ﾎｿｶﾜ ｻﾝ</t>
  </si>
  <si>
    <t>8.96*</t>
  </si>
  <si>
    <t>7.78*</t>
  </si>
  <si>
    <t>箭本 七海</t>
  </si>
  <si>
    <t>ﾔﾓﾄ ﾅﾅﾐ</t>
  </si>
  <si>
    <t>7.54*</t>
  </si>
  <si>
    <t>7.46*</t>
  </si>
  <si>
    <t>7.00*</t>
  </si>
  <si>
    <t>6.76*</t>
  </si>
  <si>
    <t>6.71*</t>
  </si>
  <si>
    <t>5.64*</t>
  </si>
  <si>
    <t>5.63*</t>
  </si>
  <si>
    <t>5.34*</t>
  </si>
  <si>
    <t>坂野 理々保</t>
  </si>
  <si>
    <t>ｻｶﾉ ﾘﾘﾎ</t>
  </si>
  <si>
    <t>20.50*</t>
  </si>
  <si>
    <t>久末 龍</t>
  </si>
  <si>
    <t>ﾋｻｽｴ ﾘｭｳ</t>
  </si>
  <si>
    <t>26.03*</t>
  </si>
  <si>
    <t>對馬 巧</t>
  </si>
  <si>
    <t>ﾂｼﾏ ﾀｸ</t>
  </si>
  <si>
    <t>24.63*</t>
  </si>
  <si>
    <t>池田 禮都</t>
  </si>
  <si>
    <t>ｲｹﾀﾞ ﾚｲﾄ</t>
  </si>
  <si>
    <t>23.83*</t>
  </si>
  <si>
    <t>辻村 海</t>
  </si>
  <si>
    <t>ﾂｼﾞﾑﾗ ｶｲ</t>
  </si>
  <si>
    <t>18.14*</t>
  </si>
  <si>
    <t>楠美 雄生</t>
  </si>
  <si>
    <t>ｸｽﾐ ﾕｳｾｲ</t>
  </si>
  <si>
    <t>17.29*</t>
  </si>
  <si>
    <t>4.07*</t>
  </si>
  <si>
    <t>3.59*</t>
  </si>
  <si>
    <t>3.54*</t>
  </si>
  <si>
    <t>+2.6*</t>
  </si>
  <si>
    <t>3.52*</t>
  </si>
  <si>
    <t>+6.5*</t>
  </si>
  <si>
    <t>和田 紗里那</t>
  </si>
  <si>
    <t>ﾜﾀﾞ ｻﾘﾅ</t>
  </si>
  <si>
    <t>2.66*</t>
  </si>
  <si>
    <t>2.46*</t>
  </si>
  <si>
    <t>+3.0*</t>
  </si>
  <si>
    <t>2.22*</t>
  </si>
  <si>
    <t>2.09*</t>
  </si>
  <si>
    <t>28.40*</t>
  </si>
  <si>
    <t>澤田 明宝</t>
  </si>
  <si>
    <t>ｻﾜﾀﾞ ｱｶﾈ</t>
  </si>
  <si>
    <t>23.21*</t>
  </si>
  <si>
    <t>早坂 葵衣</t>
  </si>
  <si>
    <t>ﾊﾔｻｶ ｱｵｲ</t>
  </si>
  <si>
    <t>9.79*</t>
  </si>
  <si>
    <t>+1.9*</t>
  </si>
  <si>
    <t>10.97*</t>
  </si>
  <si>
    <t>10.06*</t>
  </si>
  <si>
    <t>+1.1*</t>
  </si>
  <si>
    <t>楠美 拓也</t>
  </si>
  <si>
    <t>ｸｽﾐ ﾀｸﾔ</t>
  </si>
  <si>
    <t>渭原 昌幸</t>
  </si>
  <si>
    <t>ｲﾊﾗ ﾏｻﾕｷ</t>
  </si>
  <si>
    <t>43.21*</t>
  </si>
  <si>
    <t>28.60*</t>
  </si>
  <si>
    <t>4.86*</t>
  </si>
  <si>
    <t>4.66*</t>
  </si>
  <si>
    <t>4.65*</t>
  </si>
  <si>
    <t>4.52*</t>
  </si>
  <si>
    <t>4.46*</t>
  </si>
  <si>
    <t>4.37*</t>
  </si>
  <si>
    <t>4.36*</t>
  </si>
  <si>
    <t>+0.8*</t>
  </si>
  <si>
    <t>4.22*</t>
  </si>
  <si>
    <t>4.19*</t>
  </si>
  <si>
    <t>森野 陽菜</t>
  </si>
  <si>
    <t>ﾓﾘﾉ ﾋﾅ</t>
  </si>
  <si>
    <t>4.03*</t>
  </si>
  <si>
    <t>3.94*</t>
  </si>
  <si>
    <t>3.92*</t>
  </si>
  <si>
    <t>3.88*</t>
  </si>
  <si>
    <t>伊藤 小春</t>
  </si>
  <si>
    <t>ｲﾄｳ ｺﾊﾙ</t>
  </si>
  <si>
    <t>3.81*</t>
  </si>
  <si>
    <t>3.79*</t>
  </si>
  <si>
    <t>髙橋 紗英華</t>
  </si>
  <si>
    <t>ﾀｶﾊｼ ｻｴｶ</t>
  </si>
  <si>
    <t>3.76*</t>
  </si>
  <si>
    <t>+0.1*</t>
  </si>
  <si>
    <t>3.51*</t>
  </si>
  <si>
    <t>3.45*</t>
  </si>
  <si>
    <t>3.30*</t>
  </si>
  <si>
    <t>3.23*</t>
  </si>
  <si>
    <t>坂田 美南海</t>
  </si>
  <si>
    <t>ｻｶﾀ ﾐﾅﾐ</t>
  </si>
  <si>
    <t>2.91*</t>
  </si>
  <si>
    <t>26.06*</t>
  </si>
  <si>
    <t>吉岡 亜依里</t>
  </si>
  <si>
    <t>ﾖｼｵｶ ｱｲﾘ</t>
  </si>
  <si>
    <t>黒松内陸少</t>
  </si>
  <si>
    <t>20.89*</t>
  </si>
  <si>
    <t>20.66*</t>
  </si>
  <si>
    <t>20.00*</t>
  </si>
  <si>
    <t>19.89*</t>
  </si>
  <si>
    <t>本山 桜花</t>
  </si>
  <si>
    <t>ﾓﾄﾔﾏ ﾓﾓｶ</t>
  </si>
  <si>
    <t>13.52*</t>
  </si>
  <si>
    <t>7.88*</t>
  </si>
  <si>
    <t>7.67*</t>
  </si>
  <si>
    <t>6.00*</t>
  </si>
  <si>
    <t>8.60*</t>
  </si>
  <si>
    <t>山田 琉惺</t>
  </si>
  <si>
    <t>ﾔﾏﾀﾞ ﾘｭｳｾｲ</t>
  </si>
  <si>
    <t>ﾆｾｺ国際高</t>
  </si>
  <si>
    <t>9.29*</t>
  </si>
  <si>
    <t>8.62*</t>
  </si>
  <si>
    <t>黒井 彪梧</t>
  </si>
  <si>
    <t>ｸﾛｲ ﾋｭｳｺﾞ</t>
  </si>
  <si>
    <t>9.74*</t>
  </si>
  <si>
    <t>8.83*</t>
  </si>
  <si>
    <t>7.57*</t>
  </si>
  <si>
    <t>7.39*</t>
  </si>
  <si>
    <t>7.22*</t>
  </si>
  <si>
    <t>7.08*</t>
  </si>
  <si>
    <t>佐々木 大和</t>
  </si>
  <si>
    <t>ｻｻｷ ﾔﾏﾄ</t>
  </si>
  <si>
    <t>6.35*</t>
  </si>
  <si>
    <t>鈴木 寛斗</t>
  </si>
  <si>
    <t>ｽｽﾞｷ ﾋﾛﾄ</t>
  </si>
  <si>
    <t>6.04*</t>
  </si>
  <si>
    <t>小原 類</t>
  </si>
  <si>
    <t>ｵﾊﾞﾗ ﾙｲ</t>
  </si>
  <si>
    <t>5.58*</t>
  </si>
  <si>
    <t>5.04*</t>
  </si>
  <si>
    <t>黒井 楊喜</t>
  </si>
  <si>
    <t>ｸﾛｲ ﾖｷﾞ</t>
  </si>
  <si>
    <t>4.18*</t>
  </si>
  <si>
    <t>47.77*</t>
  </si>
  <si>
    <t>44.89*</t>
  </si>
  <si>
    <t>山崎 陽茉</t>
  </si>
  <si>
    <t>ﾔﾏｻﾞｷ ﾖｳﾏ</t>
  </si>
  <si>
    <t>43.73*</t>
  </si>
  <si>
    <t>41.43*</t>
  </si>
  <si>
    <t>39.65*</t>
  </si>
  <si>
    <t>37.94*</t>
  </si>
  <si>
    <t>古田 銀嗣</t>
  </si>
  <si>
    <t>ﾌﾙﾀ ｷﾞﾝｼﾞ</t>
  </si>
  <si>
    <t>35.23*</t>
  </si>
  <si>
    <t>31.30*</t>
  </si>
  <si>
    <t>31.27*</t>
  </si>
  <si>
    <t>27.71*</t>
  </si>
  <si>
    <t>今野 篤人</t>
  </si>
  <si>
    <t>ｺﾝﾉ ｱﾂﾄ</t>
  </si>
  <si>
    <t>27.69*</t>
  </si>
  <si>
    <t>27.20*</t>
  </si>
  <si>
    <t>27.14*</t>
  </si>
  <si>
    <t>26.65*</t>
  </si>
  <si>
    <t>26.39*</t>
  </si>
  <si>
    <t>26.36*</t>
  </si>
  <si>
    <t>25.92*</t>
  </si>
  <si>
    <t>25.52*</t>
  </si>
  <si>
    <t>25.30*</t>
  </si>
  <si>
    <t>24.91*</t>
  </si>
  <si>
    <t>24.08*</t>
  </si>
  <si>
    <t>23.33*</t>
  </si>
  <si>
    <t>22.48*</t>
  </si>
  <si>
    <t>佐藤 来琉</t>
  </si>
  <si>
    <t>ｻﾄｳ ﾗｲﾙ</t>
  </si>
  <si>
    <t>22.27*</t>
  </si>
  <si>
    <t>21.57*</t>
  </si>
  <si>
    <t>20.21*</t>
  </si>
  <si>
    <t>19.91*</t>
  </si>
  <si>
    <t>19.36*</t>
  </si>
  <si>
    <t>19.15*</t>
  </si>
  <si>
    <t>18.27*</t>
  </si>
  <si>
    <t>18.07*</t>
  </si>
  <si>
    <t>18.02*</t>
  </si>
  <si>
    <t>16.16*</t>
  </si>
  <si>
    <t>13.21*</t>
  </si>
  <si>
    <t>11.15*</t>
  </si>
  <si>
    <t>10.52*</t>
  </si>
  <si>
    <t>7.15*</t>
  </si>
  <si>
    <t>6.26*</t>
  </si>
  <si>
    <t>辻本 真生</t>
  </si>
  <si>
    <t>ﾂｼﾞﾓﾄ ﾏｵ</t>
  </si>
  <si>
    <t>6.69*</t>
  </si>
  <si>
    <t>-0.5*</t>
  </si>
  <si>
    <t>5.93*</t>
  </si>
  <si>
    <t>5.88*</t>
  </si>
  <si>
    <t>5.54*</t>
  </si>
  <si>
    <t>5.32*</t>
  </si>
  <si>
    <t>5.22*</t>
  </si>
  <si>
    <t>5.12*</t>
  </si>
  <si>
    <t>5.05*</t>
  </si>
  <si>
    <t>4.98*</t>
  </si>
  <si>
    <t>+0.2*</t>
  </si>
  <si>
    <t>4.94*</t>
  </si>
  <si>
    <t>4.74*</t>
  </si>
  <si>
    <t>4.63*</t>
  </si>
  <si>
    <t>4.62*</t>
  </si>
  <si>
    <t>0.0*</t>
  </si>
  <si>
    <t>井上 裕稀</t>
  </si>
  <si>
    <t>ｲﾉｳｴ ﾕｳｷ</t>
  </si>
  <si>
    <t>倶知安高教員</t>
  </si>
  <si>
    <t>5.73*</t>
  </si>
  <si>
    <t>5.20*</t>
  </si>
  <si>
    <t>4.90*</t>
  </si>
  <si>
    <t>4.45*</t>
  </si>
  <si>
    <t>4.34*</t>
  </si>
  <si>
    <t>4.31*</t>
  </si>
  <si>
    <t>伊藤 豪志</t>
  </si>
  <si>
    <t>ｲﾄｳ ﾀｹｼ</t>
  </si>
  <si>
    <t>4.30*</t>
  </si>
  <si>
    <t>4.09*</t>
  </si>
  <si>
    <t>4.06*</t>
  </si>
  <si>
    <t>3.96*</t>
  </si>
  <si>
    <t>田村 俊樹</t>
  </si>
  <si>
    <t>ﾀﾑﾗ ﾄｼｷ</t>
  </si>
  <si>
    <t>3.78*</t>
  </si>
  <si>
    <t>3.71*</t>
  </si>
  <si>
    <t>3.67*</t>
  </si>
  <si>
    <t>-1.7*</t>
  </si>
  <si>
    <t>24.89*</t>
  </si>
  <si>
    <t>畠山 淳</t>
  </si>
  <si>
    <t>ﾊﾀｹﾔﾏ ｼﾞｭﾝ</t>
  </si>
  <si>
    <t>52.69*</t>
  </si>
  <si>
    <t>45.65*</t>
  </si>
  <si>
    <t>34.63*</t>
  </si>
  <si>
    <t>28.57*</t>
  </si>
  <si>
    <t>増原 和真</t>
  </si>
  <si>
    <t>ﾏｽﾊﾗ ｶｽﾞﾏ</t>
  </si>
  <si>
    <t>藤波 才貴</t>
  </si>
  <si>
    <t>ﾌｼﾞﾅﾐ ｻｲｷ</t>
  </si>
  <si>
    <t>6年男子</t>
  </si>
  <si>
    <t>砲丸投(2.721kg)</t>
  </si>
  <si>
    <t>円盤投(1.000kg)</t>
  </si>
  <si>
    <t>高校男子</t>
  </si>
  <si>
    <t>Ｊ円盤投(1.750kg)</t>
  </si>
  <si>
    <t>ハンマー投(4.000kg)</t>
  </si>
  <si>
    <t>三段跳</t>
  </si>
  <si>
    <t>Ｊハンマー投(6.000kg)</t>
  </si>
  <si>
    <t>ジャベリックボール投</t>
  </si>
  <si>
    <t>砲丸投(4.000kg)</t>
  </si>
  <si>
    <t>Ｊ砲丸投(6.000kg)</t>
  </si>
  <si>
    <t>砲丸投(5.000kg)</t>
  </si>
  <si>
    <t>やり投(600g)</t>
  </si>
  <si>
    <t>やり投(800g)</t>
  </si>
  <si>
    <t>F</t>
    <phoneticPr fontId="1"/>
  </si>
  <si>
    <t>3.40*</t>
  </si>
  <si>
    <t>1.40*</t>
  </si>
  <si>
    <t>1.30*</t>
  </si>
  <si>
    <t>1.20*</t>
  </si>
  <si>
    <t>岩本 峻</t>
  </si>
  <si>
    <t>ｲﾜﾓﾄ ﾘｮｳ</t>
  </si>
  <si>
    <t>1.95*</t>
  </si>
  <si>
    <t>1.85*</t>
  </si>
  <si>
    <t>1.80*</t>
  </si>
  <si>
    <t>花田 佳尚</t>
  </si>
  <si>
    <t>ﾊﾅﾀﾞ ｶｼｮｳ</t>
  </si>
  <si>
    <t>1.75*</t>
  </si>
  <si>
    <t>1.70*</t>
  </si>
  <si>
    <t>1.65*</t>
  </si>
  <si>
    <t>ﾘｯﾊﾟｰ ﾘｰｳﾞｧｲ</t>
  </si>
  <si>
    <t>亀ヶ森 人和</t>
  </si>
  <si>
    <t>ｶﾒｶﾞﾓﾘ ﾄﾜ</t>
  </si>
  <si>
    <t>1.55*</t>
  </si>
  <si>
    <t>1.45*</t>
  </si>
  <si>
    <t>1.26*</t>
  </si>
  <si>
    <t>忠鉢 さくら</t>
  </si>
  <si>
    <t>ﾁｭｳﾊﾞﾁ ｻｸﾗ</t>
  </si>
  <si>
    <t>1.15*</t>
  </si>
  <si>
    <t>1.10*</t>
  </si>
  <si>
    <t>1.05*</t>
  </si>
  <si>
    <t>1.00*</t>
  </si>
  <si>
    <t>1.32*</t>
  </si>
  <si>
    <t>棒高跳</t>
  </si>
  <si>
    <t>走高跳</t>
  </si>
  <si>
    <t>ｵﾀﾙﾁｮｳﾘｮｳｺｳ</t>
  </si>
  <si>
    <t>ｵﾀﾙｼｮｳｶﾀﾞｲ</t>
  </si>
  <si>
    <t>ｸｯﾁｬﾝｺｳ</t>
  </si>
  <si>
    <t>朝里TFC-A</t>
  </si>
  <si>
    <t>ｱｻﾘﾃｨｰｴﾌｼｰ-A</t>
  </si>
  <si>
    <t>ｷｮｳｺﾞｸﾘｸｼｮｳ</t>
  </si>
  <si>
    <t>ﾄﾝﾃﾞﾝｱｰﾙｼｰ</t>
  </si>
  <si>
    <t>ｵﾀﾙｴｰ･ｼﾞｪ･ｰｼｰ</t>
  </si>
  <si>
    <t>朝里TFC-B</t>
  </si>
  <si>
    <t>ｱｻﾘﾃｨｰｴﾌｼｰ-B</t>
  </si>
  <si>
    <t>小樽A･J･C-B</t>
  </si>
  <si>
    <t>ｵﾀﾙｴｰ･ｼﾞｪ･ｰｼｰ-B</t>
  </si>
  <si>
    <t>朝里TFC-D</t>
  </si>
  <si>
    <t>ｱｻﾘﾃｨｰｴﾌｼｰ-D</t>
  </si>
  <si>
    <t>朝里TFC-E</t>
  </si>
  <si>
    <t>ｱｻﾘﾃｨｰｴﾌｼｰ-E</t>
  </si>
  <si>
    <t>ﾁｰﾑｼｰｽﾘｰ</t>
  </si>
  <si>
    <t>小樽A･J･C-A</t>
  </si>
  <si>
    <t>ｵﾀﾙｴｰ･ｼﾞｪ･ｰｼｰ-A</t>
  </si>
  <si>
    <t>朝里TFC-C</t>
  </si>
  <si>
    <t>ｱｻﾘﾃｨｰｴﾌｼｰ-C</t>
  </si>
  <si>
    <t>朝里TFC-F</t>
  </si>
  <si>
    <t>ｱｻﾘﾃｨｰｴﾌｼｰ-F</t>
  </si>
  <si>
    <t>ｲﾜﾅｲﾁｭｳｵｳｶﾞｸｴﾝ</t>
  </si>
  <si>
    <t>札幌新琴似中-B</t>
  </si>
  <si>
    <t>ｻｯﾎﾟﾛｼﾝｺﾄﾆﾁｭｳ-B</t>
  </si>
  <si>
    <t>小樽朝里中-B</t>
  </si>
  <si>
    <t>ｵﾀﾙｱｻﾘﾁｭｳ-B</t>
  </si>
  <si>
    <t>ｵﾀﾙｾｲﾘｮｳﾁｭｳ</t>
  </si>
  <si>
    <t>札幌新琴似中-A</t>
  </si>
  <si>
    <t>ｻｯﾎﾟﾛｼﾝｺﾄﾆﾁｭｳ-A</t>
  </si>
  <si>
    <t>小樽松ヶ枝中-A</t>
  </si>
  <si>
    <t>ｵﾀﾙﾏﾂｶﾞｴﾁｭｳ-A</t>
  </si>
  <si>
    <t>ｻｯﾎﾟﾛｹｲﾒｲﾁｭｳ</t>
  </si>
  <si>
    <t>小樽朝里中-A</t>
  </si>
  <si>
    <t>ｵﾀﾙｱｻﾘﾁｭｳ-A</t>
  </si>
  <si>
    <t>小樽松ヶ枝中-B</t>
  </si>
  <si>
    <t>ｵﾀﾙﾏﾂｶﾞｴﾁｭｳ-B</t>
  </si>
  <si>
    <t>ｻｯﾎﾟﾛﾏｴﾀﾞﾁｭｳ</t>
  </si>
  <si>
    <t>ﾙｽﾂﾁｭｳ</t>
  </si>
  <si>
    <t>ｵﾀﾙｼｵﾐﾀﾞｲﾁｭｳ</t>
  </si>
  <si>
    <t>ｵﾀﾙﾏﾂｶﾞｴﾁｭｳ</t>
  </si>
  <si>
    <t>ｵﾀﾙｵｳﾖｳｺｳ</t>
  </si>
  <si>
    <t>57.79*</t>
  </si>
  <si>
    <t>58.92*</t>
  </si>
  <si>
    <t>59.65*</t>
  </si>
  <si>
    <t>1:00.81*</t>
  </si>
  <si>
    <t>1:04.80*</t>
  </si>
  <si>
    <t>1:01.24*</t>
  </si>
  <si>
    <t>1:09.36*</t>
  </si>
  <si>
    <t>56.32*</t>
  </si>
  <si>
    <t>1:02.39*</t>
  </si>
  <si>
    <t>1:04.38*</t>
  </si>
  <si>
    <t>1:05.86*</t>
  </si>
  <si>
    <t>57.06*</t>
  </si>
  <si>
    <t>58.89*</t>
  </si>
  <si>
    <t>59.34*</t>
  </si>
  <si>
    <t>1:03.73*</t>
  </si>
  <si>
    <t>54.54*</t>
  </si>
  <si>
    <t>55.46*</t>
  </si>
  <si>
    <t>59.09*</t>
  </si>
  <si>
    <t>1:01.54*</t>
  </si>
  <si>
    <t>54.48*</t>
  </si>
  <si>
    <t>55.33*</t>
  </si>
  <si>
    <t>56.04*</t>
  </si>
  <si>
    <t>56.24*</t>
  </si>
  <si>
    <t>57.35*</t>
  </si>
  <si>
    <t>46.91*</t>
  </si>
  <si>
    <t>47.11*</t>
  </si>
  <si>
    <t>50.27*</t>
  </si>
  <si>
    <t>51.99*</t>
  </si>
  <si>
    <t>52.82*</t>
  </si>
  <si>
    <t>57.56*</t>
  </si>
  <si>
    <t>45.26*</t>
  </si>
  <si>
    <t>46.58*</t>
  </si>
  <si>
    <t>46.93*</t>
  </si>
  <si>
    <t>47.33*</t>
  </si>
  <si>
    <t>49.06*</t>
  </si>
  <si>
    <t>44.11*</t>
  </si>
  <si>
    <t>45.43*</t>
  </si>
  <si>
    <t>50.63*</t>
  </si>
  <si>
    <t>53.32*</t>
  </si>
  <si>
    <t>55.44*</t>
  </si>
  <si>
    <t>-</t>
    <phoneticPr fontId="1"/>
  </si>
  <si>
    <t>４×４００ｍＲ</t>
  </si>
  <si>
    <t>小学混合</t>
  </si>
  <si>
    <t>佐藤 結羅</t>
  </si>
  <si>
    <t>野 こなつ</t>
  </si>
  <si>
    <t>小黒 廉准</t>
  </si>
  <si>
    <t>男5/9</t>
    <rPh sb="0" eb="1">
      <t>オトコ</t>
    </rPh>
    <phoneticPr fontId="1"/>
  </si>
  <si>
    <t>男5/9</t>
    <phoneticPr fontId="1"/>
  </si>
  <si>
    <t>男女5/9</t>
    <rPh sb="0" eb="2">
      <t>ダンジョ</t>
    </rPh>
    <phoneticPr fontId="1"/>
  </si>
  <si>
    <t>女5/10</t>
  </si>
  <si>
    <t>女5/10</t>
    <phoneticPr fontId="1"/>
  </si>
  <si>
    <t>男5/10</t>
  </si>
  <si>
    <t>男5/10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</si>
</sst>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40"/>
      <color theme="1"/>
      <name val="BIZ UD明朝 Medium"/>
      <family val="1"/>
      <charset val="128"/>
    </font>
    <font>
      <sz val="24"/>
      <color theme="1"/>
      <name val="BIZ UD明朝 Medium"/>
      <family val="1"/>
      <charset val="128"/>
    </font>
    <font>
      <sz val="36"/>
      <color theme="1"/>
      <name val="BIZ UD明朝 Medium"/>
      <family val="1"/>
      <charset val="128"/>
    </font>
    <font>
      <sz val="11"/>
      <color theme="0"/>
      <name val="BIZ UDゴシック"/>
      <family val="3"/>
      <charset val="128"/>
    </font>
    <font>
      <sz val="11"/>
      <color theme="8" tint="-0.249977111117893"/>
      <name val="BIZ UD明朝 Medium"/>
      <family val="1"/>
      <charset val="128"/>
    </font>
    <font>
      <sz val="11"/>
      <color theme="8" tint="-0.249977111117893"/>
      <name val="BIZ UDゴシック"/>
      <family val="3"/>
      <charset val="128"/>
    </font>
    <font>
      <sz val="28"/>
      <color theme="1"/>
      <name val="BIZ UD明朝 Medium"/>
      <family val="1"/>
      <charset val="128"/>
    </font>
    <font>
      <sz val="36"/>
      <color theme="0"/>
      <name val="BIZ UDゴシック"/>
      <family val="3"/>
      <charset val="128"/>
    </font>
    <font>
      <sz val="12"/>
      <color theme="0"/>
      <name val="BIZ UDゴシック"/>
      <family val="3"/>
      <charset val="128"/>
    </font>
    <font>
      <sz val="14"/>
      <color theme="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明朝 Medium"/>
      <family val="1"/>
      <charset val="128"/>
    </font>
    <font>
      <sz val="13"/>
      <color theme="0"/>
      <name val="BIZ UDゴシック"/>
      <family val="3"/>
      <charset val="128"/>
    </font>
    <font>
      <sz val="36"/>
      <color theme="8" tint="-0.249977111117893"/>
      <name val="BIZ UD明朝 Medium"/>
      <family val="1"/>
      <charset val="128"/>
    </font>
    <font>
      <sz val="24"/>
      <color theme="8" tint="-0.249977111117893"/>
      <name val="BIZ UD明朝 Medium"/>
      <family val="1"/>
      <charset val="128"/>
    </font>
    <font>
      <sz val="22"/>
      <color theme="8" tint="-0.249977111117893"/>
      <name val="BIZ UD明朝 Medium"/>
      <family val="1"/>
      <charset val="128"/>
    </font>
    <font>
      <sz val="28"/>
      <color theme="8" tint="-0.249977111117893"/>
      <name val="BIZ UD明朝 Medium"/>
      <family val="1"/>
      <charset val="128"/>
    </font>
    <font>
      <sz val="11"/>
      <color theme="9" tint="-0.249977111117893"/>
      <name val="BIZ UD明朝 Medium"/>
      <family val="1"/>
      <charset val="128"/>
    </font>
    <font>
      <sz val="11"/>
      <color theme="9" tint="-0.249977111117893"/>
      <name val="BIZ UDゴシック"/>
      <family val="3"/>
      <charset val="128"/>
    </font>
    <font>
      <sz val="24"/>
      <color theme="9" tint="-0.249977111117893"/>
      <name val="BIZ UD明朝 Medium"/>
      <family val="1"/>
      <charset val="128"/>
    </font>
    <font>
      <sz val="36"/>
      <color theme="9" tint="-0.249977111117893"/>
      <name val="BIZ UD明朝 Medium"/>
      <family val="1"/>
      <charset val="128"/>
    </font>
    <font>
      <sz val="28"/>
      <color theme="9" tint="-0.249977111117893"/>
      <name val="BIZ UD明朝 Medium"/>
      <family val="1"/>
      <charset val="128"/>
    </font>
    <font>
      <sz val="11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4" fillId="5" borderId="0" xfId="0" applyFont="1" applyFill="1">
      <alignment vertical="center"/>
    </xf>
    <xf numFmtId="0" fontId="2" fillId="5" borderId="0" xfId="0" applyFont="1" applyFill="1" applyAlignment="1">
      <alignment vertical="center" shrinkToFit="1"/>
    </xf>
    <xf numFmtId="0" fontId="5" fillId="0" borderId="0" xfId="0" applyFont="1" applyAlignment="1">
      <alignment vertical="center" shrinkToFit="1"/>
    </xf>
    <xf numFmtId="0" fontId="8" fillId="5" borderId="0" xfId="0" applyFont="1" applyFill="1">
      <alignment vertical="center"/>
    </xf>
    <xf numFmtId="0" fontId="9" fillId="5" borderId="0" xfId="0" applyFont="1" applyFill="1">
      <alignment vertical="center"/>
    </xf>
    <xf numFmtId="0" fontId="10" fillId="5" borderId="0" xfId="0" applyFont="1" applyFill="1">
      <alignment vertical="center"/>
    </xf>
    <xf numFmtId="0" fontId="2" fillId="7" borderId="0" xfId="0" applyFont="1" applyFill="1">
      <alignment vertical="center"/>
    </xf>
    <xf numFmtId="0" fontId="12" fillId="7" borderId="0" xfId="0" applyFont="1" applyFill="1">
      <alignment vertical="center"/>
    </xf>
    <xf numFmtId="0" fontId="12" fillId="5" borderId="0" xfId="0" applyFont="1" applyFill="1">
      <alignment vertical="center"/>
    </xf>
    <xf numFmtId="0" fontId="14" fillId="5" borderId="2" xfId="0" applyFont="1" applyFill="1" applyBorder="1">
      <alignment vertical="center"/>
    </xf>
    <xf numFmtId="0" fontId="14" fillId="5" borderId="0" xfId="0" applyFont="1" applyFill="1">
      <alignment vertical="center"/>
    </xf>
    <xf numFmtId="0" fontId="14" fillId="5" borderId="3" xfId="0" applyFont="1" applyFill="1" applyBorder="1">
      <alignment vertical="center"/>
    </xf>
    <xf numFmtId="0" fontId="16" fillId="6" borderId="1" xfId="0" applyFont="1" applyFill="1" applyBorder="1" applyProtection="1">
      <alignment vertical="center"/>
      <protection locked="0"/>
    </xf>
    <xf numFmtId="0" fontId="15" fillId="7" borderId="3" xfId="0" applyFont="1" applyFill="1" applyBorder="1">
      <alignment vertical="center"/>
    </xf>
    <xf numFmtId="0" fontId="17" fillId="0" borderId="2" xfId="0" applyFont="1" applyBorder="1" applyProtection="1">
      <alignment vertical="center"/>
      <protection locked="0"/>
    </xf>
    <xf numFmtId="0" fontId="15" fillId="0" borderId="0" xfId="0" applyFont="1">
      <alignment vertical="center"/>
    </xf>
    <xf numFmtId="0" fontId="15" fillId="7" borderId="4" xfId="0" applyFont="1" applyFill="1" applyBorder="1">
      <alignment vertical="center"/>
    </xf>
    <xf numFmtId="0" fontId="18" fillId="7" borderId="0" xfId="0" applyFont="1" applyFill="1">
      <alignment vertical="center"/>
    </xf>
    <xf numFmtId="0" fontId="14" fillId="7" borderId="0" xfId="0" applyFont="1" applyFill="1" applyAlignment="1">
      <alignment horizontal="right" vertical="center"/>
    </xf>
    <xf numFmtId="0" fontId="14" fillId="7" borderId="2" xfId="0" applyFont="1" applyFill="1" applyBorder="1">
      <alignment vertical="center"/>
    </xf>
    <xf numFmtId="58" fontId="9" fillId="5" borderId="0" xfId="0" applyNumberFormat="1" applyFont="1" applyFill="1">
      <alignment vertical="center"/>
    </xf>
    <xf numFmtId="47" fontId="19" fillId="5" borderId="0" xfId="0" applyNumberFormat="1" applyFont="1" applyFill="1">
      <alignment vertical="center"/>
    </xf>
    <xf numFmtId="47" fontId="9" fillId="5" borderId="0" xfId="0" applyNumberFormat="1" applyFont="1" applyFill="1">
      <alignment vertical="center"/>
    </xf>
    <xf numFmtId="0" fontId="20" fillId="5" borderId="0" xfId="0" applyFont="1" applyFill="1">
      <alignment vertical="center"/>
    </xf>
    <xf numFmtId="0" fontId="21" fillId="5" borderId="0" xfId="0" applyFont="1" applyFill="1">
      <alignment vertical="center"/>
    </xf>
    <xf numFmtId="0" fontId="22" fillId="5" borderId="0" xfId="0" applyFont="1" applyFill="1" applyAlignment="1"/>
    <xf numFmtId="58" fontId="23" fillId="7" borderId="0" xfId="0" applyNumberFormat="1" applyFont="1" applyFill="1">
      <alignment vertical="center"/>
    </xf>
    <xf numFmtId="0" fontId="23" fillId="7" borderId="0" xfId="0" applyFont="1" applyFill="1">
      <alignment vertical="center"/>
    </xf>
    <xf numFmtId="0" fontId="24" fillId="7" borderId="0" xfId="0" applyFont="1" applyFill="1">
      <alignment vertical="center"/>
    </xf>
    <xf numFmtId="47" fontId="25" fillId="7" borderId="0" xfId="0" applyNumberFormat="1" applyFont="1" applyFill="1">
      <alignment vertical="center"/>
    </xf>
    <xf numFmtId="47" fontId="23" fillId="7" borderId="0" xfId="0" applyNumberFormat="1" applyFont="1" applyFill="1">
      <alignment vertical="center"/>
    </xf>
    <xf numFmtId="47" fontId="26" fillId="7" borderId="0" xfId="0" applyNumberFormat="1" applyFont="1" applyFill="1">
      <alignment vertical="center"/>
    </xf>
    <xf numFmtId="0" fontId="25" fillId="7" borderId="0" xfId="0" applyFont="1" applyFill="1">
      <alignment vertical="center"/>
    </xf>
    <xf numFmtId="0" fontId="24" fillId="7" borderId="0" xfId="0" applyFont="1" applyFill="1" applyAlignment="1">
      <alignment vertical="center" shrinkToFit="1"/>
    </xf>
    <xf numFmtId="0" fontId="27" fillId="7" borderId="0" xfId="0" applyFont="1" applyFill="1" applyAlignment="1"/>
    <xf numFmtId="14" fontId="2" fillId="0" borderId="0" xfId="0" applyNumberFormat="1" applyFont="1">
      <alignment vertical="center"/>
    </xf>
    <xf numFmtId="0" fontId="28" fillId="3" borderId="0" xfId="0" applyFont="1" applyFill="1">
      <alignment vertical="center"/>
    </xf>
    <xf numFmtId="0" fontId="6" fillId="0" borderId="0" xfId="0" applyFont="1" applyAlignment="1">
      <alignment horizontal="left" vertical="top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2" fillId="7" borderId="0" xfId="0" applyFont="1" applyFill="1" applyProtection="1">
      <alignment vertical="center"/>
      <protection locked="0"/>
    </xf>
    <xf numFmtId="0" fontId="13" fillId="5" borderId="0" xfId="0" applyFont="1" applyFill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549707</xdr:colOff>
      <xdr:row>15</xdr:row>
      <xdr:rowOff>217170</xdr:rowOff>
    </xdr:from>
    <xdr:to>
      <xdr:col>8</xdr:col>
      <xdr:colOff>34759</xdr:colOff>
      <xdr:row>31</xdr:row>
      <xdr:rowOff>179070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8B84381-F214-4CC5-B231-1B5CE8454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7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9707" y="3851910"/>
          <a:ext cx="4849532" cy="3619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274320</xdr:colOff>
      <xdr:row>37</xdr:row>
      <xdr:rowOff>205740</xdr:rowOff>
    </xdr:from>
    <xdr:to>
      <xdr:col>8</xdr:col>
      <xdr:colOff>488043</xdr:colOff>
      <xdr:row>41</xdr:row>
      <xdr:rowOff>211183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F962A13-229F-4176-B241-C1C9A60E2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8240" y="8823960"/>
          <a:ext cx="884283" cy="919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</xdr:colOff>
      <xdr:row>2</xdr:row>
      <xdr:rowOff>158114</xdr:rowOff>
    </xdr:from>
    <xdr:to>
      <xdr:col>7</xdr:col>
      <xdr:colOff>400050</xdr:colOff>
      <xdr:row>7</xdr:row>
      <xdr:rowOff>152399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F8A4513-2945-43AA-9644-12AF4C9EA312}"/>
            </a:ext>
          </a:extLst>
        </xdr:cNvPr>
        <xdr:cNvSpPr txBox="1">
          <a:spLocks noChangeArrowheads="1"/>
        </xdr:cNvSpPr>
      </xdr:nvSpPr>
      <xdr:spPr bwMode="auto">
        <a:xfrm>
          <a:off x="1346835" y="775334"/>
          <a:ext cx="3747135" cy="113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66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記 録 証</a:t>
          </a:r>
        </a:p>
      </xdr:txBody>
    </xdr:sp>
    <xdr:clientData/>
  </xdr:twoCellAnchor>
  <xdr:oneCellAnchor>
    <xdr:from>
      <xdr:col>0</xdr:col>
      <xdr:colOff>350520</xdr:colOff>
      <xdr:row>13</xdr:row>
      <xdr:rowOff>217170</xdr:rowOff>
    </xdr:from>
    <xdr:ext cx="2415540" cy="449580"/>
    <xdr:sp macro="" textlink="$L$5">
      <xdr:nvSpPr>
        <xdr:cNvPr id="5" name="テキスト ボックス 4">
          <a:extLst>
            <a:ext uri="{FF2B5EF4-FFF2-40B4-BE49-F238E27FC236}">
              <a16:creationId xmlns:a16="http://schemas.microsoft.com/office/drawing/2014/main" id="{B7F74309-9223-4CB2-8D67-FE76092EB375}"/>
            </a:ext>
          </a:extLst>
        </xdr:cNvPr>
        <xdr:cNvSpPr txBox="1"/>
      </xdr:nvSpPr>
      <xdr:spPr bwMode="auto">
        <a:xfrm>
          <a:off x="350520" y="3394710"/>
          <a:ext cx="2415540" cy="449580"/>
        </a:xfrm>
        <a:prstGeom prst="rect">
          <a:avLst/>
        </a:prstGeom>
        <a:noFill/>
        <a:ln>
          <a:noFill/>
        </a:ln>
      </xdr:spPr>
      <xdr:txBody>
        <a:bodyPr vertOverflow="clip" horzOverflow="clip" wrap="none" lIns="54864" tIns="22860" rIns="0" bIns="0" rtlCol="0" anchor="t" upright="1">
          <a:noAutofit/>
        </a:bodyPr>
        <a:lstStyle/>
        <a:p>
          <a:pPr algn="l" rtl="0"/>
          <a:fld id="{6434C878-B28E-45F3-A2A5-CF28552C7D46}" type="TxLink">
            <a:rPr kumimoji="1" lang="ja-JP" altLang="en-US" sz="22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0</xdr:col>
      <xdr:colOff>419100</xdr:colOff>
      <xdr:row>11</xdr:row>
      <xdr:rowOff>222885</xdr:rowOff>
    </xdr:from>
    <xdr:to>
      <xdr:col>3</xdr:col>
      <xdr:colOff>205740</xdr:colOff>
      <xdr:row>14</xdr:row>
      <xdr:rowOff>19050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B82745AD-1D33-4171-B9DF-F8F8068D8D8E}"/>
            </a:ext>
          </a:extLst>
        </xdr:cNvPr>
        <xdr:cNvSpPr txBox="1">
          <a:spLocks noChangeArrowheads="1"/>
        </xdr:cNvSpPr>
      </xdr:nvSpPr>
      <xdr:spPr bwMode="auto">
        <a:xfrm>
          <a:off x="419100" y="2943225"/>
          <a:ext cx="1798320" cy="481965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種 目</a:t>
          </a:r>
          <a:endParaRPr lang="en-US" altLang="ja-JP" sz="28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0</xdr:col>
      <xdr:colOff>350520</xdr:colOff>
      <xdr:row>15</xdr:row>
      <xdr:rowOff>80010</xdr:rowOff>
    </xdr:from>
    <xdr:ext cx="2415540" cy="419100"/>
    <xdr:sp macro="" textlink="$L$6">
      <xdr:nvSpPr>
        <xdr:cNvPr id="7" name="テキスト ボックス 6">
          <a:extLst>
            <a:ext uri="{FF2B5EF4-FFF2-40B4-BE49-F238E27FC236}">
              <a16:creationId xmlns:a16="http://schemas.microsoft.com/office/drawing/2014/main" id="{582F5653-12EA-494A-A670-782B989A42FA}"/>
            </a:ext>
          </a:extLst>
        </xdr:cNvPr>
        <xdr:cNvSpPr txBox="1"/>
      </xdr:nvSpPr>
      <xdr:spPr bwMode="auto">
        <a:xfrm>
          <a:off x="350520" y="3714750"/>
          <a:ext cx="2415540" cy="4191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5085560B-6C42-4C6E-A250-21A961EEB5D6}" type="TxLink">
            <a:rPr kumimoji="1" lang="ja-JP" altLang="en-US" sz="22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4</xdr:col>
      <xdr:colOff>251460</xdr:colOff>
      <xdr:row>11</xdr:row>
      <xdr:rowOff>224790</xdr:rowOff>
    </xdr:from>
    <xdr:to>
      <xdr:col>6</xdr:col>
      <xdr:colOff>361950</xdr:colOff>
      <xdr:row>14</xdr:row>
      <xdr:rowOff>9525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25F054FE-B6EE-4D33-9D92-82EC8B828C85}"/>
            </a:ext>
          </a:extLst>
        </xdr:cNvPr>
        <xdr:cNvSpPr txBox="1">
          <a:spLocks noChangeArrowheads="1"/>
        </xdr:cNvSpPr>
      </xdr:nvSpPr>
      <xdr:spPr bwMode="auto">
        <a:xfrm>
          <a:off x="2933700" y="2945130"/>
          <a:ext cx="1451610" cy="470535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記 録</a:t>
          </a:r>
          <a:endParaRPr lang="en-US" altLang="ja-JP" sz="28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4</xdr:col>
      <xdr:colOff>205740</xdr:colOff>
      <xdr:row>14</xdr:row>
      <xdr:rowOff>43815</xdr:rowOff>
    </xdr:from>
    <xdr:ext cx="2804160" cy="623248"/>
    <xdr:sp macro="" textlink="$L$3">
      <xdr:nvSpPr>
        <xdr:cNvPr id="9" name="テキスト ボックス 8">
          <a:extLst>
            <a:ext uri="{FF2B5EF4-FFF2-40B4-BE49-F238E27FC236}">
              <a16:creationId xmlns:a16="http://schemas.microsoft.com/office/drawing/2014/main" id="{F61047A8-C81D-436B-9E99-1B35AF3187F5}"/>
            </a:ext>
          </a:extLst>
        </xdr:cNvPr>
        <xdr:cNvSpPr txBox="1"/>
      </xdr:nvSpPr>
      <xdr:spPr bwMode="auto">
        <a:xfrm>
          <a:off x="2887980" y="3449955"/>
          <a:ext cx="2804160" cy="6232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54864" tIns="22860" rIns="0" bIns="0" rtlCol="0" anchor="t" upright="1">
          <a:noAutofit/>
        </a:bodyPr>
        <a:lstStyle/>
        <a:p>
          <a:pPr algn="l" rtl="0"/>
          <a:fld id="{B7718D28-7928-482A-A7C6-964EC054FD2E}" type="TxLink">
            <a:rPr kumimoji="1" lang="en-US" altLang="en-US" sz="36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6</xdr:col>
      <xdr:colOff>472440</xdr:colOff>
      <xdr:row>14</xdr:row>
      <xdr:rowOff>180975</xdr:rowOff>
    </xdr:from>
    <xdr:ext cx="1158240" cy="423193"/>
    <xdr:sp macro="" textlink="$L$4">
      <xdr:nvSpPr>
        <xdr:cNvPr id="10" name="テキスト ボックス 9">
          <a:extLst>
            <a:ext uri="{FF2B5EF4-FFF2-40B4-BE49-F238E27FC236}">
              <a16:creationId xmlns:a16="http://schemas.microsoft.com/office/drawing/2014/main" id="{E65AD6B7-E5D7-4F94-9716-3B021019E105}"/>
            </a:ext>
          </a:extLst>
        </xdr:cNvPr>
        <xdr:cNvSpPr txBox="1"/>
      </xdr:nvSpPr>
      <xdr:spPr bwMode="auto">
        <a:xfrm>
          <a:off x="4495800" y="3587115"/>
          <a:ext cx="1158240" cy="423193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spAutoFit/>
        </a:bodyPr>
        <a:lstStyle/>
        <a:p>
          <a:pPr algn="l" rtl="0"/>
          <a:fld id="{399E3FD7-7E4B-4E9E-958D-C010EC4FB46E}" type="TxLink">
            <a:rPr kumimoji="1" lang="en-US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180975</xdr:colOff>
      <xdr:row>26</xdr:row>
      <xdr:rowOff>171450</xdr:rowOff>
    </xdr:from>
    <xdr:ext cx="5600700" cy="1895475"/>
    <xdr:sp macro="" textlink="$K$10">
      <xdr:nvSpPr>
        <xdr:cNvPr id="11" name="テキスト ボックス 10">
          <a:extLst>
            <a:ext uri="{FF2B5EF4-FFF2-40B4-BE49-F238E27FC236}">
              <a16:creationId xmlns:a16="http://schemas.microsoft.com/office/drawing/2014/main" id="{92FD9793-9FD8-4025-9D87-61A57462278F}"/>
            </a:ext>
          </a:extLst>
        </xdr:cNvPr>
        <xdr:cNvSpPr txBox="1"/>
      </xdr:nvSpPr>
      <xdr:spPr bwMode="auto">
        <a:xfrm>
          <a:off x="180975" y="6320790"/>
          <a:ext cx="5600700" cy="18954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9E7AF205-2B66-4CF9-834A-8E8DFCEDF934}" type="TxLink">
            <a:rPr kumimoji="1" lang="ja-JP" altLang="en-US" sz="28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あなたは  において頭書の記録を収めましたことを証します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594360</xdr:colOff>
      <xdr:row>36</xdr:row>
      <xdr:rowOff>0</xdr:rowOff>
    </xdr:from>
    <xdr:ext cx="2743200" cy="457200"/>
    <xdr:sp macro="" textlink="$K$2">
      <xdr:nvSpPr>
        <xdr:cNvPr id="12" name="テキスト ボックス 11">
          <a:extLst>
            <a:ext uri="{FF2B5EF4-FFF2-40B4-BE49-F238E27FC236}">
              <a16:creationId xmlns:a16="http://schemas.microsoft.com/office/drawing/2014/main" id="{B0B21BEB-356C-47A8-A367-ED7D4DA48036}"/>
            </a:ext>
          </a:extLst>
        </xdr:cNvPr>
        <xdr:cNvSpPr txBox="1"/>
      </xdr:nvSpPr>
      <xdr:spPr bwMode="auto">
        <a:xfrm>
          <a:off x="594360" y="8389620"/>
          <a:ext cx="2743200" cy="4572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7D7FA303-E6A0-48D1-A384-E1629E161BDF}" type="TxLink">
            <a:rPr kumimoji="1" lang="ja-JP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令和8年5月10日</a:t>
          </a:fld>
          <a:endParaRPr kumimoji="1" lang="ja-JP" altLang="en-US" sz="24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1</xdr:col>
      <xdr:colOff>335280</xdr:colOff>
      <xdr:row>38</xdr:row>
      <xdr:rowOff>0</xdr:rowOff>
    </xdr:from>
    <xdr:to>
      <xdr:col>6</xdr:col>
      <xdr:colOff>624903</xdr:colOff>
      <xdr:row>40</xdr:row>
      <xdr:rowOff>191158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D2C7F69-BD48-4FE6-ABB6-1E810936FC47}"/>
            </a:ext>
          </a:extLst>
        </xdr:cNvPr>
        <xdr:cNvSpPr txBox="1">
          <a:spLocks noChangeArrowheads="1"/>
        </xdr:cNvSpPr>
      </xdr:nvSpPr>
      <xdr:spPr bwMode="auto">
        <a:xfrm>
          <a:off x="1005840" y="8846820"/>
          <a:ext cx="3642423" cy="648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小樽後志陸上競技協会</a:t>
          </a:r>
        </a:p>
      </xdr:txBody>
    </xdr:sp>
    <xdr:clientData/>
  </xdr:twoCellAnchor>
  <xdr:twoCellAnchor>
    <xdr:from>
      <xdr:col>2</xdr:col>
      <xdr:colOff>655320</xdr:colOff>
      <xdr:row>39</xdr:row>
      <xdr:rowOff>160020</xdr:rowOff>
    </xdr:from>
    <xdr:to>
      <xdr:col>8</xdr:col>
      <xdr:colOff>274382</xdr:colOff>
      <xdr:row>42</xdr:row>
      <xdr:rowOff>128021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D71B6B4-D7B8-4ACD-866C-5D2C43B7C6CF}"/>
            </a:ext>
          </a:extLst>
        </xdr:cNvPr>
        <xdr:cNvSpPr txBox="1">
          <a:spLocks noChangeArrowheads="1"/>
        </xdr:cNvSpPr>
      </xdr:nvSpPr>
      <xdr:spPr bwMode="auto">
        <a:xfrm>
          <a:off x="1996440" y="9235440"/>
          <a:ext cx="3642422" cy="653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会 長　　堤　正和</a:t>
          </a:r>
        </a:p>
      </xdr:txBody>
    </xdr:sp>
    <xdr:clientData/>
  </xdr:twoCellAnchor>
  <xdr:twoCellAnchor>
    <xdr:from>
      <xdr:col>0</xdr:col>
      <xdr:colOff>228600</xdr:colOff>
      <xdr:row>12</xdr:row>
      <xdr:rowOff>19050</xdr:rowOff>
    </xdr:from>
    <xdr:to>
      <xdr:col>8</xdr:col>
      <xdr:colOff>373380</xdr:colOff>
      <xdr:row>14</xdr:row>
      <xdr:rowOff>7620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B2935BB-9168-4D1E-A059-1A4FD0870CE8}"/>
            </a:ext>
          </a:extLst>
        </xdr:cNvPr>
        <xdr:cNvSpPr/>
      </xdr:nvSpPr>
      <xdr:spPr>
        <a:xfrm>
          <a:off x="228600" y="2967990"/>
          <a:ext cx="5509260" cy="445770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14</xdr:row>
      <xdr:rowOff>5714</xdr:rowOff>
    </xdr:from>
    <xdr:to>
      <xdr:col>8</xdr:col>
      <xdr:colOff>373380</xdr:colOff>
      <xdr:row>16</xdr:row>
      <xdr:rowOff>209549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87F9C82-8389-4644-8773-6F18F5C1D47F}"/>
            </a:ext>
          </a:extLst>
        </xdr:cNvPr>
        <xdr:cNvSpPr/>
      </xdr:nvSpPr>
      <xdr:spPr>
        <a:xfrm>
          <a:off x="228600" y="3411854"/>
          <a:ext cx="5509260" cy="661035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16</xdr:row>
      <xdr:rowOff>211455</xdr:rowOff>
    </xdr:from>
    <xdr:to>
      <xdr:col>8</xdr:col>
      <xdr:colOff>373380</xdr:colOff>
      <xdr:row>19</xdr:row>
      <xdr:rowOff>190500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79853224-D6B5-4373-A33D-4D5D88650D8F}"/>
            </a:ext>
          </a:extLst>
        </xdr:cNvPr>
        <xdr:cNvSpPr/>
      </xdr:nvSpPr>
      <xdr:spPr>
        <a:xfrm>
          <a:off x="228600" y="4074795"/>
          <a:ext cx="5509260" cy="664845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12</xdr:row>
      <xdr:rowOff>28575</xdr:rowOff>
    </xdr:from>
    <xdr:to>
      <xdr:col>4</xdr:col>
      <xdr:colOff>47625</xdr:colOff>
      <xdr:row>25</xdr:row>
      <xdr:rowOff>152400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4D3D267-54F1-46ED-B968-34D6885DBC9D}"/>
            </a:ext>
          </a:extLst>
        </xdr:cNvPr>
        <xdr:cNvCxnSpPr/>
      </xdr:nvCxnSpPr>
      <xdr:spPr>
        <a:xfrm>
          <a:off x="2729865" y="2977515"/>
          <a:ext cx="0" cy="3095625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350520</xdr:colOff>
      <xdr:row>16</xdr:row>
      <xdr:rowOff>194310</xdr:rowOff>
    </xdr:from>
    <xdr:ext cx="2415540" cy="449580"/>
    <xdr:sp macro="" textlink="$N$5">
      <xdr:nvSpPr>
        <xdr:cNvPr id="19" name="テキスト ボックス 18">
          <a:extLst>
            <a:ext uri="{FF2B5EF4-FFF2-40B4-BE49-F238E27FC236}">
              <a16:creationId xmlns:a16="http://schemas.microsoft.com/office/drawing/2014/main" id="{A2E9CC9F-9A35-4705-BD67-0CC8F0B7961E}"/>
            </a:ext>
          </a:extLst>
        </xdr:cNvPr>
        <xdr:cNvSpPr txBox="1"/>
      </xdr:nvSpPr>
      <xdr:spPr bwMode="auto">
        <a:xfrm>
          <a:off x="350520" y="4057650"/>
          <a:ext cx="2415540" cy="449580"/>
        </a:xfrm>
        <a:prstGeom prst="rect">
          <a:avLst/>
        </a:prstGeom>
        <a:noFill/>
        <a:ln>
          <a:noFill/>
        </a:ln>
      </xdr:spPr>
      <xdr:txBody>
        <a:bodyPr vertOverflow="clip" horzOverflow="clip" wrap="none" lIns="54864" tIns="22860" rIns="0" bIns="0" rtlCol="0" anchor="t" upright="1">
          <a:noAutofit/>
        </a:bodyPr>
        <a:lstStyle/>
        <a:p>
          <a:pPr algn="l" rtl="0"/>
          <a:fld id="{22593162-2927-48F1-B195-335FF02A0173}" type="TxLink">
            <a:rPr kumimoji="1" lang="ja-JP" altLang="en-US" sz="22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350520</xdr:colOff>
      <xdr:row>18</xdr:row>
      <xdr:rowOff>47625</xdr:rowOff>
    </xdr:from>
    <xdr:ext cx="2415540" cy="419100"/>
    <xdr:sp macro="" textlink="$N$6">
      <xdr:nvSpPr>
        <xdr:cNvPr id="20" name="テキスト ボックス 19">
          <a:extLst>
            <a:ext uri="{FF2B5EF4-FFF2-40B4-BE49-F238E27FC236}">
              <a16:creationId xmlns:a16="http://schemas.microsoft.com/office/drawing/2014/main" id="{43A19A45-55E5-43B4-B679-99862B2CF016}"/>
            </a:ext>
          </a:extLst>
        </xdr:cNvPr>
        <xdr:cNvSpPr txBox="1"/>
      </xdr:nvSpPr>
      <xdr:spPr bwMode="auto">
        <a:xfrm>
          <a:off x="350520" y="4368165"/>
          <a:ext cx="2415540" cy="4191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84679F77-0752-43D1-9DE2-3EC8C06D73D1}" type="TxLink">
            <a:rPr kumimoji="1" lang="en-US" altLang="en-US" sz="22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4</xdr:col>
      <xdr:colOff>205740</xdr:colOff>
      <xdr:row>17</xdr:row>
      <xdr:rowOff>11430</xdr:rowOff>
    </xdr:from>
    <xdr:ext cx="2804160" cy="623248"/>
    <xdr:sp macro="" textlink="$N$3">
      <xdr:nvSpPr>
        <xdr:cNvPr id="21" name="テキスト ボックス 20">
          <a:extLst>
            <a:ext uri="{FF2B5EF4-FFF2-40B4-BE49-F238E27FC236}">
              <a16:creationId xmlns:a16="http://schemas.microsoft.com/office/drawing/2014/main" id="{69B682DC-DA80-447F-AD56-031EC178313A}"/>
            </a:ext>
          </a:extLst>
        </xdr:cNvPr>
        <xdr:cNvSpPr txBox="1"/>
      </xdr:nvSpPr>
      <xdr:spPr bwMode="auto">
        <a:xfrm>
          <a:off x="2887980" y="4103370"/>
          <a:ext cx="2804160" cy="6232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54864" tIns="22860" rIns="0" bIns="0" rtlCol="0" anchor="t" upright="1">
          <a:noAutofit/>
        </a:bodyPr>
        <a:lstStyle/>
        <a:p>
          <a:pPr algn="l" rtl="0"/>
          <a:fld id="{0FF5027C-36B2-4D4C-ABB4-C52437C7AB85}" type="TxLink">
            <a:rPr kumimoji="1" lang="en-US" altLang="en-US" sz="36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6</xdr:col>
      <xdr:colOff>472440</xdr:colOff>
      <xdr:row>17</xdr:row>
      <xdr:rowOff>148590</xdr:rowOff>
    </xdr:from>
    <xdr:ext cx="1158240" cy="423193"/>
    <xdr:sp macro="" textlink="$N$4">
      <xdr:nvSpPr>
        <xdr:cNvPr id="22" name="テキスト ボックス 21">
          <a:extLst>
            <a:ext uri="{FF2B5EF4-FFF2-40B4-BE49-F238E27FC236}">
              <a16:creationId xmlns:a16="http://schemas.microsoft.com/office/drawing/2014/main" id="{57A7CC07-D8A2-4A7C-981D-57A85EF8FC98}"/>
            </a:ext>
          </a:extLst>
        </xdr:cNvPr>
        <xdr:cNvSpPr txBox="1"/>
      </xdr:nvSpPr>
      <xdr:spPr bwMode="auto">
        <a:xfrm>
          <a:off x="4495800" y="4240530"/>
          <a:ext cx="1158240" cy="423193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spAutoFit/>
        </a:bodyPr>
        <a:lstStyle/>
        <a:p>
          <a:pPr algn="l" rtl="0"/>
          <a:fld id="{1A3A3CDB-0437-4498-9989-ECB73B8F65D3}" type="TxLink">
            <a:rPr kumimoji="1" lang="en-US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0</xdr:col>
      <xdr:colOff>228600</xdr:colOff>
      <xdr:row>19</xdr:row>
      <xdr:rowOff>192405</xdr:rowOff>
    </xdr:from>
    <xdr:to>
      <xdr:col>8</xdr:col>
      <xdr:colOff>373380</xdr:colOff>
      <xdr:row>22</xdr:row>
      <xdr:rowOff>171450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8158A268-D4C8-49F8-ADE0-F83EBE13AEC3}"/>
            </a:ext>
          </a:extLst>
        </xdr:cNvPr>
        <xdr:cNvSpPr/>
      </xdr:nvSpPr>
      <xdr:spPr>
        <a:xfrm>
          <a:off x="228600" y="4741545"/>
          <a:ext cx="5509260" cy="664845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22</xdr:row>
      <xdr:rowOff>173355</xdr:rowOff>
    </xdr:from>
    <xdr:to>
      <xdr:col>8</xdr:col>
      <xdr:colOff>373380</xdr:colOff>
      <xdr:row>25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4D4F073C-7A2D-4590-8FD6-B89B45834006}"/>
            </a:ext>
          </a:extLst>
        </xdr:cNvPr>
        <xdr:cNvSpPr/>
      </xdr:nvSpPr>
      <xdr:spPr>
        <a:xfrm>
          <a:off x="228600" y="5408295"/>
          <a:ext cx="5509260" cy="664845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369570</xdr:colOff>
      <xdr:row>19</xdr:row>
      <xdr:rowOff>169545</xdr:rowOff>
    </xdr:from>
    <xdr:ext cx="2415540" cy="449580"/>
    <xdr:sp macro="" textlink="$P$5">
      <xdr:nvSpPr>
        <xdr:cNvPr id="25" name="テキスト ボックス 24">
          <a:extLst>
            <a:ext uri="{FF2B5EF4-FFF2-40B4-BE49-F238E27FC236}">
              <a16:creationId xmlns:a16="http://schemas.microsoft.com/office/drawing/2014/main" id="{56AD01EF-E2A2-4A2F-BBDE-6AE8152DC117}"/>
            </a:ext>
          </a:extLst>
        </xdr:cNvPr>
        <xdr:cNvSpPr txBox="1"/>
      </xdr:nvSpPr>
      <xdr:spPr bwMode="auto">
        <a:xfrm>
          <a:off x="369570" y="4718685"/>
          <a:ext cx="2415540" cy="449580"/>
        </a:xfrm>
        <a:prstGeom prst="rect">
          <a:avLst/>
        </a:prstGeom>
        <a:noFill/>
        <a:ln>
          <a:noFill/>
        </a:ln>
      </xdr:spPr>
      <xdr:txBody>
        <a:bodyPr vertOverflow="clip" horzOverflow="clip" wrap="none" lIns="54864" tIns="22860" rIns="0" bIns="0" rtlCol="0" anchor="t" upright="1">
          <a:noAutofit/>
        </a:bodyPr>
        <a:lstStyle/>
        <a:p>
          <a:pPr algn="l" rtl="0"/>
          <a:fld id="{DC86564E-0D56-4A94-983C-2BF7B748634D}" type="TxLink">
            <a:rPr kumimoji="1" lang="ja-JP" altLang="en-US" sz="22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369570</xdr:colOff>
      <xdr:row>21</xdr:row>
      <xdr:rowOff>32385</xdr:rowOff>
    </xdr:from>
    <xdr:ext cx="2415540" cy="419100"/>
    <xdr:sp macro="" textlink="$P$6">
      <xdr:nvSpPr>
        <xdr:cNvPr id="26" name="テキスト ボックス 25">
          <a:extLst>
            <a:ext uri="{FF2B5EF4-FFF2-40B4-BE49-F238E27FC236}">
              <a16:creationId xmlns:a16="http://schemas.microsoft.com/office/drawing/2014/main" id="{A7165932-D804-4554-BCCA-C8E1E5040179}"/>
            </a:ext>
          </a:extLst>
        </xdr:cNvPr>
        <xdr:cNvSpPr txBox="1"/>
      </xdr:nvSpPr>
      <xdr:spPr bwMode="auto">
        <a:xfrm>
          <a:off x="369570" y="5038725"/>
          <a:ext cx="2415540" cy="4191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8E27C5F6-7E68-419F-918C-DB6C02BBCC6C}" type="TxLink">
            <a:rPr kumimoji="1" lang="ja-JP" altLang="en-US" sz="22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4</xdr:col>
      <xdr:colOff>205740</xdr:colOff>
      <xdr:row>20</xdr:row>
      <xdr:rowOff>5715</xdr:rowOff>
    </xdr:from>
    <xdr:ext cx="2804160" cy="623248"/>
    <xdr:sp macro="" textlink="$P$3">
      <xdr:nvSpPr>
        <xdr:cNvPr id="27" name="テキスト ボックス 26">
          <a:extLst>
            <a:ext uri="{FF2B5EF4-FFF2-40B4-BE49-F238E27FC236}">
              <a16:creationId xmlns:a16="http://schemas.microsoft.com/office/drawing/2014/main" id="{594FDE92-ECD8-485C-AA8C-EAD18BE4CD3B}"/>
            </a:ext>
          </a:extLst>
        </xdr:cNvPr>
        <xdr:cNvSpPr txBox="1"/>
      </xdr:nvSpPr>
      <xdr:spPr bwMode="auto">
        <a:xfrm>
          <a:off x="2887980" y="4783455"/>
          <a:ext cx="2804160" cy="6232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54864" tIns="22860" rIns="0" bIns="0" rtlCol="0" anchor="t" upright="1">
          <a:noAutofit/>
        </a:bodyPr>
        <a:lstStyle/>
        <a:p>
          <a:pPr algn="l" rtl="0"/>
          <a:fld id="{5A2DDB91-3B45-44D8-9C4F-FC6921B88A5B}" type="TxLink">
            <a:rPr kumimoji="1" lang="en-US" altLang="en-US" sz="36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6</xdr:col>
      <xdr:colOff>491490</xdr:colOff>
      <xdr:row>20</xdr:row>
      <xdr:rowOff>133350</xdr:rowOff>
    </xdr:from>
    <xdr:ext cx="1158240" cy="423193"/>
    <xdr:sp macro="" textlink="$P$4">
      <xdr:nvSpPr>
        <xdr:cNvPr id="28" name="テキスト ボックス 27">
          <a:extLst>
            <a:ext uri="{FF2B5EF4-FFF2-40B4-BE49-F238E27FC236}">
              <a16:creationId xmlns:a16="http://schemas.microsoft.com/office/drawing/2014/main" id="{911B46CB-B46D-46EF-8042-1236BBBD3D5E}"/>
            </a:ext>
          </a:extLst>
        </xdr:cNvPr>
        <xdr:cNvSpPr txBox="1"/>
      </xdr:nvSpPr>
      <xdr:spPr bwMode="auto">
        <a:xfrm>
          <a:off x="4514850" y="4911090"/>
          <a:ext cx="1158240" cy="423193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spAutoFit/>
        </a:bodyPr>
        <a:lstStyle/>
        <a:p>
          <a:pPr algn="l" rtl="0"/>
          <a:fld id="{212EFA75-0CFD-4390-9DD4-A73AB07B30B2}" type="TxLink">
            <a:rPr kumimoji="1" lang="en-US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369570</xdr:colOff>
      <xdr:row>22</xdr:row>
      <xdr:rowOff>146685</xdr:rowOff>
    </xdr:from>
    <xdr:ext cx="2415540" cy="449580"/>
    <xdr:sp macro="" textlink="$R$5">
      <xdr:nvSpPr>
        <xdr:cNvPr id="29" name="テキスト ボックス 28">
          <a:extLst>
            <a:ext uri="{FF2B5EF4-FFF2-40B4-BE49-F238E27FC236}">
              <a16:creationId xmlns:a16="http://schemas.microsoft.com/office/drawing/2014/main" id="{C9E5EF83-3ACA-4E19-A0CE-4819B310A2DA}"/>
            </a:ext>
          </a:extLst>
        </xdr:cNvPr>
        <xdr:cNvSpPr txBox="1"/>
      </xdr:nvSpPr>
      <xdr:spPr bwMode="auto">
        <a:xfrm>
          <a:off x="369570" y="5381625"/>
          <a:ext cx="2415540" cy="449580"/>
        </a:xfrm>
        <a:prstGeom prst="rect">
          <a:avLst/>
        </a:prstGeom>
        <a:noFill/>
        <a:ln>
          <a:noFill/>
        </a:ln>
      </xdr:spPr>
      <xdr:txBody>
        <a:bodyPr vertOverflow="clip" horzOverflow="clip" wrap="none" lIns="54864" tIns="22860" rIns="0" bIns="0" rtlCol="0" anchor="t" upright="1">
          <a:noAutofit/>
        </a:bodyPr>
        <a:lstStyle/>
        <a:p>
          <a:pPr algn="l" rtl="0"/>
          <a:fld id="{F063EC41-AEA8-4200-89C3-C8FC18FDFAE0}" type="TxLink">
            <a:rPr kumimoji="1" lang="ja-JP" altLang="en-US" sz="22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369570</xdr:colOff>
      <xdr:row>24</xdr:row>
      <xdr:rowOff>9525</xdr:rowOff>
    </xdr:from>
    <xdr:ext cx="2415540" cy="419100"/>
    <xdr:sp macro="" textlink="$R$6">
      <xdr:nvSpPr>
        <xdr:cNvPr id="30" name="テキスト ボックス 29">
          <a:extLst>
            <a:ext uri="{FF2B5EF4-FFF2-40B4-BE49-F238E27FC236}">
              <a16:creationId xmlns:a16="http://schemas.microsoft.com/office/drawing/2014/main" id="{44D04A42-F8D0-448B-83B8-101A1C265A9B}"/>
            </a:ext>
          </a:extLst>
        </xdr:cNvPr>
        <xdr:cNvSpPr txBox="1"/>
      </xdr:nvSpPr>
      <xdr:spPr bwMode="auto">
        <a:xfrm>
          <a:off x="369570" y="5701665"/>
          <a:ext cx="2415540" cy="4191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2E7DB5B2-FF51-4339-B30B-AE65727DB907}" type="TxLink">
            <a:rPr kumimoji="1" lang="en-US" altLang="en-US" sz="22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4</xdr:col>
      <xdr:colOff>205740</xdr:colOff>
      <xdr:row>22</xdr:row>
      <xdr:rowOff>211455</xdr:rowOff>
    </xdr:from>
    <xdr:ext cx="2804160" cy="623248"/>
    <xdr:sp macro="" textlink="$R$3">
      <xdr:nvSpPr>
        <xdr:cNvPr id="31" name="テキスト ボックス 30">
          <a:extLst>
            <a:ext uri="{FF2B5EF4-FFF2-40B4-BE49-F238E27FC236}">
              <a16:creationId xmlns:a16="http://schemas.microsoft.com/office/drawing/2014/main" id="{692FCD10-09E0-4CAF-8A4B-52402BC0EBAE}"/>
            </a:ext>
          </a:extLst>
        </xdr:cNvPr>
        <xdr:cNvSpPr txBox="1"/>
      </xdr:nvSpPr>
      <xdr:spPr bwMode="auto">
        <a:xfrm>
          <a:off x="2887980" y="5446395"/>
          <a:ext cx="2804160" cy="6232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54864" tIns="22860" rIns="0" bIns="0" rtlCol="0" anchor="t" upright="1">
          <a:noAutofit/>
        </a:bodyPr>
        <a:lstStyle/>
        <a:p>
          <a:pPr algn="l" rtl="0"/>
          <a:fld id="{DFE6D27B-3E39-4BFE-8381-6A991D22DC74}" type="TxLink">
            <a:rPr kumimoji="1" lang="en-US" altLang="en-US" sz="36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6</xdr:col>
      <xdr:colOff>491490</xdr:colOff>
      <xdr:row>23</xdr:row>
      <xdr:rowOff>110490</xdr:rowOff>
    </xdr:from>
    <xdr:ext cx="1158240" cy="423193"/>
    <xdr:sp macro="" textlink="$R$4">
      <xdr:nvSpPr>
        <xdr:cNvPr id="32" name="テキスト ボックス 31">
          <a:extLst>
            <a:ext uri="{FF2B5EF4-FFF2-40B4-BE49-F238E27FC236}">
              <a16:creationId xmlns:a16="http://schemas.microsoft.com/office/drawing/2014/main" id="{8F6E0A00-708B-4712-A9C9-8A8CB5F04F9F}"/>
            </a:ext>
          </a:extLst>
        </xdr:cNvPr>
        <xdr:cNvSpPr txBox="1"/>
      </xdr:nvSpPr>
      <xdr:spPr bwMode="auto">
        <a:xfrm>
          <a:off x="4514850" y="5574030"/>
          <a:ext cx="1158240" cy="423193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spAutoFit/>
        </a:bodyPr>
        <a:lstStyle/>
        <a:p>
          <a:pPr algn="l" rtl="0"/>
          <a:fld id="{C44C625E-C4CE-4C6C-BDB7-20BBF204EA12}" type="TxLink">
            <a:rPr kumimoji="1" lang="en-US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566852</xdr:colOff>
      <xdr:row>18</xdr:row>
      <xdr:rowOff>129540</xdr:rowOff>
    </xdr:from>
    <xdr:to>
      <xdr:col>8</xdr:col>
      <xdr:colOff>51904</xdr:colOff>
      <xdr:row>34</xdr:row>
      <xdr:rowOff>91440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0636DE0-CF3B-4E02-8D10-AF4E9E9FF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7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66852" y="4404360"/>
          <a:ext cx="4849532" cy="3619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274320</xdr:colOff>
      <xdr:row>37</xdr:row>
      <xdr:rowOff>205740</xdr:rowOff>
    </xdr:from>
    <xdr:to>
      <xdr:col>8</xdr:col>
      <xdr:colOff>488043</xdr:colOff>
      <xdr:row>41</xdr:row>
      <xdr:rowOff>211183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EDA8341-34D1-4C98-AAC4-52262A549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8240" y="8823960"/>
          <a:ext cx="884283" cy="919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472440</xdr:colOff>
      <xdr:row>3</xdr:row>
      <xdr:rowOff>91440</xdr:rowOff>
    </xdr:from>
    <xdr:to>
      <xdr:col>8</xdr:col>
      <xdr:colOff>434340</xdr:colOff>
      <xdr:row>9</xdr:row>
      <xdr:rowOff>121920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D294756-438D-4F29-908E-1BC36DFB4F9C}"/>
            </a:ext>
          </a:extLst>
        </xdr:cNvPr>
        <xdr:cNvSpPr txBox="1">
          <a:spLocks noChangeArrowheads="1"/>
        </xdr:cNvSpPr>
      </xdr:nvSpPr>
      <xdr:spPr bwMode="auto">
        <a:xfrm>
          <a:off x="1143000" y="937260"/>
          <a:ext cx="4655820" cy="1402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72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記 録 証</a:t>
          </a:r>
        </a:p>
      </xdr:txBody>
    </xdr:sp>
    <xdr:clientData/>
  </xdr:twoCellAnchor>
  <xdr:twoCellAnchor>
    <xdr:from>
      <xdr:col>0</xdr:col>
      <xdr:colOff>121920</xdr:colOff>
      <xdr:row>9</xdr:row>
      <xdr:rowOff>38100</xdr:rowOff>
    </xdr:from>
    <xdr:to>
      <xdr:col>2</xdr:col>
      <xdr:colOff>144780</xdr:colOff>
      <xdr:row>11</xdr:row>
      <xdr:rowOff>185300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39B8E7A-8F4C-4DC3-AFAD-5F6E94F6F78C}"/>
            </a:ext>
          </a:extLst>
        </xdr:cNvPr>
        <xdr:cNvSpPr txBox="1">
          <a:spLocks noChangeArrowheads="1"/>
        </xdr:cNvSpPr>
      </xdr:nvSpPr>
      <xdr:spPr bwMode="auto">
        <a:xfrm>
          <a:off x="121920" y="2255520"/>
          <a:ext cx="1363980" cy="604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ﾁｰﾑ名</a:t>
          </a:r>
          <a:endParaRPr lang="en-US" altLang="ja-JP" sz="36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0</xdr:col>
      <xdr:colOff>350520</xdr:colOff>
      <xdr:row>20</xdr:row>
      <xdr:rowOff>160020</xdr:rowOff>
    </xdr:from>
    <xdr:ext cx="2415540" cy="449580"/>
    <xdr:sp macro="" textlink="$L$5">
      <xdr:nvSpPr>
        <xdr:cNvPr id="6" name="テキスト ボックス 5">
          <a:extLst>
            <a:ext uri="{FF2B5EF4-FFF2-40B4-BE49-F238E27FC236}">
              <a16:creationId xmlns:a16="http://schemas.microsoft.com/office/drawing/2014/main" id="{6228E37C-92C4-4FC3-9EC6-C48909C724CA}"/>
            </a:ext>
          </a:extLst>
        </xdr:cNvPr>
        <xdr:cNvSpPr txBox="1"/>
      </xdr:nvSpPr>
      <xdr:spPr bwMode="auto">
        <a:xfrm>
          <a:off x="350520" y="4892040"/>
          <a:ext cx="2415540" cy="449580"/>
        </a:xfrm>
        <a:prstGeom prst="rect">
          <a:avLst/>
        </a:prstGeom>
        <a:noFill/>
        <a:ln>
          <a:noFill/>
        </a:ln>
      </xdr:spPr>
      <xdr:txBody>
        <a:bodyPr vertOverflow="clip" horzOverflow="clip" wrap="none" lIns="54864" tIns="22860" rIns="0" bIns="0" rtlCol="0" anchor="t" upright="1">
          <a:noAutofit/>
        </a:bodyPr>
        <a:lstStyle/>
        <a:p>
          <a:pPr algn="l" rtl="0"/>
          <a:fld id="{12B78532-9A06-4CDE-B647-F6CF3B9DEC42}" type="TxLink">
            <a:rPr kumimoji="1" lang="ja-JP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0</xdr:col>
      <xdr:colOff>381000</xdr:colOff>
      <xdr:row>18</xdr:row>
      <xdr:rowOff>22860</xdr:rowOff>
    </xdr:from>
    <xdr:to>
      <xdr:col>3</xdr:col>
      <xdr:colOff>167640</xdr:colOff>
      <xdr:row>20</xdr:row>
      <xdr:rowOff>170060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7CDE2F9-C836-47C6-9060-B39FEF70D1B4}"/>
            </a:ext>
          </a:extLst>
        </xdr:cNvPr>
        <xdr:cNvSpPr txBox="1">
          <a:spLocks noChangeArrowheads="1"/>
        </xdr:cNvSpPr>
      </xdr:nvSpPr>
      <xdr:spPr bwMode="auto">
        <a:xfrm>
          <a:off x="381000" y="4297680"/>
          <a:ext cx="1798320" cy="604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種 目</a:t>
          </a:r>
          <a:endParaRPr lang="en-US" altLang="ja-JP" sz="36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0</xdr:col>
      <xdr:colOff>350520</xdr:colOff>
      <xdr:row>22</xdr:row>
      <xdr:rowOff>60960</xdr:rowOff>
    </xdr:from>
    <xdr:ext cx="2415540" cy="419100"/>
    <xdr:sp macro="" textlink="$L$6">
      <xdr:nvSpPr>
        <xdr:cNvPr id="8" name="テキスト ボックス 7">
          <a:extLst>
            <a:ext uri="{FF2B5EF4-FFF2-40B4-BE49-F238E27FC236}">
              <a16:creationId xmlns:a16="http://schemas.microsoft.com/office/drawing/2014/main" id="{4A3F8FD2-A648-49CD-A580-C05556A6DF23}"/>
            </a:ext>
          </a:extLst>
        </xdr:cNvPr>
        <xdr:cNvSpPr txBox="1"/>
      </xdr:nvSpPr>
      <xdr:spPr bwMode="auto">
        <a:xfrm>
          <a:off x="350520" y="5250180"/>
          <a:ext cx="2415540" cy="4191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72BEE497-394B-4BE8-8462-EC2A3C356153}" type="TxLink">
            <a:rPr kumimoji="1" lang="ja-JP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4</xdr:col>
      <xdr:colOff>205740</xdr:colOff>
      <xdr:row>18</xdr:row>
      <xdr:rowOff>22860</xdr:rowOff>
    </xdr:from>
    <xdr:to>
      <xdr:col>6</xdr:col>
      <xdr:colOff>228600</xdr:colOff>
      <xdr:row>20</xdr:row>
      <xdr:rowOff>170060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FA28764-C682-4846-83C6-6A3FF0ECD45B}"/>
            </a:ext>
          </a:extLst>
        </xdr:cNvPr>
        <xdr:cNvSpPr txBox="1">
          <a:spLocks noChangeArrowheads="1"/>
        </xdr:cNvSpPr>
      </xdr:nvSpPr>
      <xdr:spPr bwMode="auto">
        <a:xfrm>
          <a:off x="2887980" y="4297680"/>
          <a:ext cx="1363980" cy="604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記 録</a:t>
          </a:r>
          <a:endParaRPr lang="en-US" altLang="ja-JP" sz="36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4</xdr:col>
      <xdr:colOff>205740</xdr:colOff>
      <xdr:row>21</xdr:row>
      <xdr:rowOff>15240</xdr:rowOff>
    </xdr:from>
    <xdr:ext cx="2804160" cy="623248"/>
    <xdr:sp macro="" textlink="$L$3">
      <xdr:nvSpPr>
        <xdr:cNvPr id="10" name="テキスト ボックス 9">
          <a:extLst>
            <a:ext uri="{FF2B5EF4-FFF2-40B4-BE49-F238E27FC236}">
              <a16:creationId xmlns:a16="http://schemas.microsoft.com/office/drawing/2014/main" id="{B39111D4-2A43-4AAE-BAA8-70690882DB09}"/>
            </a:ext>
          </a:extLst>
        </xdr:cNvPr>
        <xdr:cNvSpPr txBox="1"/>
      </xdr:nvSpPr>
      <xdr:spPr bwMode="auto">
        <a:xfrm>
          <a:off x="2887980" y="4975860"/>
          <a:ext cx="2804160" cy="6232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54864" tIns="22860" rIns="0" bIns="0" rtlCol="0" anchor="t" upright="1">
          <a:noAutofit/>
        </a:bodyPr>
        <a:lstStyle/>
        <a:p>
          <a:pPr algn="l" rtl="0"/>
          <a:fld id="{B7718D28-7928-482A-A7C6-964EC054FD2E}" type="TxLink">
            <a:rPr kumimoji="1" lang="en-US" altLang="en-US" sz="36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6</xdr:col>
      <xdr:colOff>472440</xdr:colOff>
      <xdr:row>21</xdr:row>
      <xdr:rowOff>152400</xdr:rowOff>
    </xdr:from>
    <xdr:ext cx="1158240" cy="423193"/>
    <xdr:sp macro="" textlink="$L$4">
      <xdr:nvSpPr>
        <xdr:cNvPr id="11" name="テキスト ボックス 10">
          <a:extLst>
            <a:ext uri="{FF2B5EF4-FFF2-40B4-BE49-F238E27FC236}">
              <a16:creationId xmlns:a16="http://schemas.microsoft.com/office/drawing/2014/main" id="{FF90D84E-6665-449C-80E2-0FBE7560C269}"/>
            </a:ext>
          </a:extLst>
        </xdr:cNvPr>
        <xdr:cNvSpPr txBox="1"/>
      </xdr:nvSpPr>
      <xdr:spPr bwMode="auto">
        <a:xfrm>
          <a:off x="4495800" y="5113020"/>
          <a:ext cx="1158240" cy="423193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spAutoFit/>
        </a:bodyPr>
        <a:lstStyle/>
        <a:p>
          <a:pPr algn="l" rtl="0"/>
          <a:fld id="{399E3FD7-7E4B-4E9E-958D-C010EC4FB46E}" type="TxLink">
            <a:rPr kumimoji="1" lang="en-US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228600</xdr:colOff>
      <xdr:row>26</xdr:row>
      <xdr:rowOff>38100</xdr:rowOff>
    </xdr:from>
    <xdr:ext cx="5654040" cy="2011680"/>
    <xdr:sp macro="" textlink="$K$13">
      <xdr:nvSpPr>
        <xdr:cNvPr id="12" name="テキスト ボックス 11">
          <a:extLst>
            <a:ext uri="{FF2B5EF4-FFF2-40B4-BE49-F238E27FC236}">
              <a16:creationId xmlns:a16="http://schemas.microsoft.com/office/drawing/2014/main" id="{97F53BD9-10DB-4325-A2BF-C3534421C77B}"/>
            </a:ext>
          </a:extLst>
        </xdr:cNvPr>
        <xdr:cNvSpPr txBox="1"/>
      </xdr:nvSpPr>
      <xdr:spPr bwMode="auto">
        <a:xfrm>
          <a:off x="228600" y="6141720"/>
          <a:ext cx="5654040" cy="201168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9E7AF205-2B66-4CF9-834A-8E8DFCEDF934}" type="TxLink">
            <a:rPr kumimoji="1" lang="ja-JP" altLang="en-US" sz="28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あなたは  において頭書の記録を収めましたことを証します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594360</xdr:colOff>
      <xdr:row>36</xdr:row>
      <xdr:rowOff>0</xdr:rowOff>
    </xdr:from>
    <xdr:ext cx="2743200" cy="457200"/>
    <xdr:sp macro="" textlink="$K$2">
      <xdr:nvSpPr>
        <xdr:cNvPr id="13" name="テキスト ボックス 12">
          <a:extLst>
            <a:ext uri="{FF2B5EF4-FFF2-40B4-BE49-F238E27FC236}">
              <a16:creationId xmlns:a16="http://schemas.microsoft.com/office/drawing/2014/main" id="{490033A7-C9E1-425C-A6F6-E2ACBA68C915}"/>
            </a:ext>
          </a:extLst>
        </xdr:cNvPr>
        <xdr:cNvSpPr txBox="1"/>
      </xdr:nvSpPr>
      <xdr:spPr bwMode="auto">
        <a:xfrm>
          <a:off x="594360" y="8389620"/>
          <a:ext cx="2743200" cy="4572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7D7FA303-E6A0-48D1-A384-E1629E161BDF}" type="TxLink">
            <a:rPr kumimoji="1" lang="ja-JP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令和8年5月10日</a:t>
          </a:fld>
          <a:endParaRPr kumimoji="1" lang="ja-JP" altLang="en-US" sz="24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1</xdr:col>
      <xdr:colOff>335280</xdr:colOff>
      <xdr:row>38</xdr:row>
      <xdr:rowOff>0</xdr:rowOff>
    </xdr:from>
    <xdr:to>
      <xdr:col>6</xdr:col>
      <xdr:colOff>624903</xdr:colOff>
      <xdr:row>40</xdr:row>
      <xdr:rowOff>191158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B582846D-A488-40DB-87CC-3DFF103E0F61}"/>
            </a:ext>
          </a:extLst>
        </xdr:cNvPr>
        <xdr:cNvSpPr txBox="1">
          <a:spLocks noChangeArrowheads="1"/>
        </xdr:cNvSpPr>
      </xdr:nvSpPr>
      <xdr:spPr bwMode="auto">
        <a:xfrm>
          <a:off x="1005840" y="8846820"/>
          <a:ext cx="3642423" cy="648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小樽後志陸上競技協会</a:t>
          </a:r>
        </a:p>
      </xdr:txBody>
    </xdr:sp>
    <xdr:clientData/>
  </xdr:twoCellAnchor>
  <xdr:twoCellAnchor>
    <xdr:from>
      <xdr:col>2</xdr:col>
      <xdr:colOff>655320</xdr:colOff>
      <xdr:row>39</xdr:row>
      <xdr:rowOff>160020</xdr:rowOff>
    </xdr:from>
    <xdr:to>
      <xdr:col>8</xdr:col>
      <xdr:colOff>274382</xdr:colOff>
      <xdr:row>42</xdr:row>
      <xdr:rowOff>128021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FFC43ADF-8C93-40A8-AA3B-B102947FCA5F}"/>
            </a:ext>
          </a:extLst>
        </xdr:cNvPr>
        <xdr:cNvSpPr txBox="1">
          <a:spLocks noChangeArrowheads="1"/>
        </xdr:cNvSpPr>
      </xdr:nvSpPr>
      <xdr:spPr bwMode="auto">
        <a:xfrm>
          <a:off x="1996440" y="9235440"/>
          <a:ext cx="3642422" cy="653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会 長　　堤　正和</a:t>
          </a:r>
        </a:p>
      </xdr:txBody>
    </xdr:sp>
    <xdr:clientData/>
  </xdr:twoCellAnchor>
  <xdr:twoCellAnchor>
    <xdr:from>
      <xdr:col>0</xdr:col>
      <xdr:colOff>228600</xdr:colOff>
      <xdr:row>18</xdr:row>
      <xdr:rowOff>30480</xdr:rowOff>
    </xdr:from>
    <xdr:to>
      <xdr:col>8</xdr:col>
      <xdr:colOff>373380</xdr:colOff>
      <xdr:row>20</xdr:row>
      <xdr:rowOff>160020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D5DB8A6C-6AFA-4769-93A4-9779E3428809}"/>
            </a:ext>
          </a:extLst>
        </xdr:cNvPr>
        <xdr:cNvSpPr/>
      </xdr:nvSpPr>
      <xdr:spPr>
        <a:xfrm>
          <a:off x="228600" y="4305300"/>
          <a:ext cx="5509260" cy="586740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20</xdr:row>
      <xdr:rowOff>160020</xdr:rowOff>
    </xdr:from>
    <xdr:to>
      <xdr:col>8</xdr:col>
      <xdr:colOff>373380</xdr:colOff>
      <xdr:row>24</xdr:row>
      <xdr:rowOff>22860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BD7DB86D-17C4-4734-A467-B5F00DDC3CDD}"/>
            </a:ext>
          </a:extLst>
        </xdr:cNvPr>
        <xdr:cNvSpPr/>
      </xdr:nvSpPr>
      <xdr:spPr>
        <a:xfrm>
          <a:off x="228600" y="4892040"/>
          <a:ext cx="5509260" cy="777240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38100</xdr:colOff>
      <xdr:row>18</xdr:row>
      <xdr:rowOff>38100</xdr:rowOff>
    </xdr:from>
    <xdr:to>
      <xdr:col>4</xdr:col>
      <xdr:colOff>45720</xdr:colOff>
      <xdr:row>24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5512CE5-0222-47C8-B4DA-1B9128552B71}"/>
            </a:ext>
          </a:extLst>
        </xdr:cNvPr>
        <xdr:cNvCxnSpPr/>
      </xdr:nvCxnSpPr>
      <xdr:spPr>
        <a:xfrm flipH="1">
          <a:off x="2720340" y="4312920"/>
          <a:ext cx="7620" cy="134112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394335</xdr:colOff>
      <xdr:row>11</xdr:row>
      <xdr:rowOff>152400</xdr:rowOff>
    </xdr:from>
    <xdr:to>
      <xdr:col>5</xdr:col>
      <xdr:colOff>400050</xdr:colOff>
      <xdr:row>14</xdr:row>
      <xdr:rowOff>71000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AEBF92F7-995A-EAAB-14F9-92818D353144}"/>
            </a:ext>
          </a:extLst>
        </xdr:cNvPr>
        <xdr:cNvSpPr txBox="1">
          <a:spLocks noChangeArrowheads="1"/>
        </xdr:cNvSpPr>
      </xdr:nvSpPr>
      <xdr:spPr bwMode="auto">
        <a:xfrm>
          <a:off x="3061335" y="2828925"/>
          <a:ext cx="672465" cy="604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・</a:t>
          </a:r>
          <a:endParaRPr lang="en-US" altLang="ja-JP" sz="36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4</xdr:col>
      <xdr:colOff>400050</xdr:colOff>
      <xdr:row>13</xdr:row>
      <xdr:rowOff>144780</xdr:rowOff>
    </xdr:from>
    <xdr:to>
      <xdr:col>5</xdr:col>
      <xdr:colOff>329565</xdr:colOff>
      <xdr:row>16</xdr:row>
      <xdr:rowOff>63380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69250EA8-D4D4-86CB-796A-67F13B0C3AE5}"/>
            </a:ext>
          </a:extLst>
        </xdr:cNvPr>
        <xdr:cNvSpPr txBox="1">
          <a:spLocks noChangeArrowheads="1"/>
        </xdr:cNvSpPr>
      </xdr:nvSpPr>
      <xdr:spPr bwMode="auto">
        <a:xfrm>
          <a:off x="3082290" y="3276600"/>
          <a:ext cx="600075" cy="604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・</a:t>
          </a:r>
          <a:endParaRPr lang="en-US" altLang="ja-JP" sz="36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3FE2-F8B8-4C71-A3E8-E9AE0F5FDEB1}">
  <dimension ref="A1:T42"/>
  <sheetViews>
    <sheetView showGridLines="0" showRowColHeaders="0" tabSelected="1" zoomScale="190" zoomScaleNormal="190" workbookViewId="0">
      <selection activeCell="C2" sqref="C2"/>
    </sheetView>
  </sheetViews>
  <sheetFormatPr defaultRowHeight="18" customHeight="1" x14ac:dyDescent="0.45"/>
  <cols>
    <col min="1" max="10" width="8.796875" style="7"/>
    <col min="11" max="11" width="16" style="7" customWidth="1"/>
    <col min="12" max="12" width="15.19921875" style="7" customWidth="1"/>
    <col min="13" max="16384" width="8.796875" style="7"/>
  </cols>
  <sheetData>
    <row r="1" spans="1:20" ht="40.799999999999997" x14ac:dyDescent="0.45">
      <c r="A1" s="16" t="s">
        <v>0</v>
      </c>
      <c r="J1" s="11" t="s">
        <v>43</v>
      </c>
    </row>
    <row r="2" spans="1:20" ht="30.6" customHeight="1" x14ac:dyDescent="0.45">
      <c r="B2" s="51" t="s">
        <v>1</v>
      </c>
      <c r="C2" s="20"/>
      <c r="D2" s="18" t="s">
        <v>2</v>
      </c>
      <c r="E2" s="17" t="str">
        <f>IFERROR(VLOOKUP(C2,データ貼付!C:R,2,FALSE),"")</f>
        <v/>
      </c>
      <c r="F2" s="19"/>
      <c r="G2" s="18" t="s">
        <v>3</v>
      </c>
      <c r="H2" s="17" t="str">
        <f>IFERROR(VLOOKUP(C2,データ貼付!C:R,5,FALSE),"")</f>
        <v/>
      </c>
      <c r="I2" s="19"/>
      <c r="K2" s="28">
        <f>データ貼付!U1</f>
        <v>46152</v>
      </c>
      <c r="L2" s="12">
        <v>1</v>
      </c>
      <c r="M2" s="13">
        <v>1</v>
      </c>
      <c r="N2" s="13">
        <v>2</v>
      </c>
      <c r="O2" s="13">
        <v>2</v>
      </c>
      <c r="P2" s="13">
        <v>3</v>
      </c>
      <c r="Q2" s="13">
        <v>3</v>
      </c>
      <c r="R2" s="13">
        <v>4</v>
      </c>
      <c r="S2" s="13">
        <v>4</v>
      </c>
      <c r="T2" s="13"/>
    </row>
    <row r="3" spans="1:20" ht="18" customHeight="1" x14ac:dyDescent="0.45">
      <c r="K3" s="13" t="s">
        <v>5</v>
      </c>
      <c r="L3" s="29" t="str">
        <f>IF(OR(M3="",M3=0),"",SUBSTITUTE(IF(L7="T",SUBSTITUTE(SUBSTITUTE(M3,":","分"),".","秒"),IF(L7="F",SUBSTITUTE(M3,".","m"),M3)),"*",""))</f>
        <v/>
      </c>
      <c r="M3" s="30" t="str">
        <f>IFERROR(VLOOKUP(C2*10+1,データ貼付!A:R,11,FALSE),"")</f>
        <v/>
      </c>
      <c r="N3" s="29" t="str">
        <f>IF(OR(O3="",O3=0),"",SUBSTITUTE(IF(N7="T",SUBSTITUTE(SUBSTITUTE(O3,":","分"),".","秒"),IF(N7="F",SUBSTITUTE(O3,".","m"),O3)),"*",""))</f>
        <v/>
      </c>
      <c r="O3" s="30" t="str">
        <f>IFERROR(VLOOKUP(C2*10+2,データ貼付!A:R,11,FALSE),"")</f>
        <v/>
      </c>
      <c r="P3" s="29" t="str">
        <f>IF(OR(Q3="",Q3=0),"",SUBSTITUTE(IF(P7="T",SUBSTITUTE(SUBSTITUTE(Q3,":","分"),".","秒"),IF(P7="F",SUBSTITUTE(Q3,".","m"),Q3)),"*",""))</f>
        <v/>
      </c>
      <c r="Q3" s="30" t="str">
        <f>IFERROR(VLOOKUP(C2*10+3,データ貼付!A:R,11,FALSE),"")</f>
        <v/>
      </c>
      <c r="R3" s="29" t="str">
        <f>IF(OR(S3="",S3=0),"",SUBSTITUTE(IF(R7="T",SUBSTITUTE(SUBSTITUTE(S3,":","分"),".","秒"),IF(R7="F",SUBSTITUTE(S3,".","m"),S3)),"*",""))</f>
        <v/>
      </c>
      <c r="S3" s="30" t="str">
        <f>IFERROR(VLOOKUP(C2*10+4,データ貼付!A:R,11,FALSE),"")</f>
        <v/>
      </c>
      <c r="T3" s="13"/>
    </row>
    <row r="4" spans="1:20" ht="18" customHeight="1" x14ac:dyDescent="0.45">
      <c r="A4" s="1"/>
      <c r="B4" s="1"/>
      <c r="C4" s="1"/>
      <c r="D4" s="1"/>
      <c r="E4" s="1"/>
      <c r="F4" s="1"/>
      <c r="G4" s="1"/>
      <c r="H4" s="1"/>
      <c r="I4" s="1"/>
      <c r="K4" s="13" t="s">
        <v>6</v>
      </c>
      <c r="L4" s="31" t="str">
        <f>IF(OR(M4="",M4=0),"","("&amp;SUBSTITUTE(M4,"*","")&amp;")")</f>
        <v/>
      </c>
      <c r="M4" s="12" t="str">
        <f>IFERROR(VLOOKUP(C2*10+1,データ貼付!A:R,13,FALSE),"")</f>
        <v/>
      </c>
      <c r="N4" s="31" t="str">
        <f>IF(OR(O4="",O4=0),"","("&amp;SUBSTITUTE(O4,"*","")&amp;")")</f>
        <v/>
      </c>
      <c r="O4" s="12" t="str">
        <f>IFERROR(VLOOKUP(C2*10+2,データ貼付!A:R,13,FALSE),"")</f>
        <v/>
      </c>
      <c r="P4" s="31" t="str">
        <f>IF(OR(Q4="",Q4=0),"","("&amp;SUBSTITUTE(Q4,"*","")&amp;")")</f>
        <v/>
      </c>
      <c r="Q4" s="12" t="str">
        <f>IFERROR(VLOOKUP(C2*10+3,データ貼付!A:R,13,FALSE),"")</f>
        <v/>
      </c>
      <c r="R4" s="31" t="str">
        <f>IF(OR(S4="",S4=0),"","("&amp;SUBSTITUTE(S4,"*","")&amp;")")</f>
        <v/>
      </c>
      <c r="S4" s="12" t="str">
        <f>IFERROR(VLOOKUP(C2*10+4,データ貼付!A:R,13,FALSE),"")</f>
        <v/>
      </c>
      <c r="T4" s="13"/>
    </row>
    <row r="5" spans="1:20" ht="18" customHeight="1" x14ac:dyDescent="0.45">
      <c r="A5" s="1"/>
      <c r="B5" s="1"/>
      <c r="C5" s="1"/>
      <c r="D5" s="1"/>
      <c r="E5" s="1"/>
      <c r="F5" s="1"/>
      <c r="G5" s="1"/>
      <c r="H5" s="1"/>
      <c r="I5" s="1"/>
      <c r="K5" s="13" t="s">
        <v>20</v>
      </c>
      <c r="L5" s="32" t="str">
        <f>SUBSTITUTE(SUBSTITUTE(ASC(M5),"ｺﾝﾊﾞｲﾝﾄﾞA",""),"ｺﾝﾊﾞｲﾝﾄﾞB","")</f>
        <v/>
      </c>
      <c r="M5" s="12" t="str">
        <f>IFERROR(VLOOKUP(C2*10+1,データ貼付!A:R,14,FALSE),"")</f>
        <v/>
      </c>
      <c r="N5" s="32" t="str">
        <f>SUBSTITUTE(SUBSTITUTE(ASC(O5),"ｺﾝﾊﾞｲﾝﾄﾞA",""),"ｺﾝﾊﾞｲﾝﾄﾞB","")</f>
        <v/>
      </c>
      <c r="O5" s="12" t="str">
        <f>IFERROR(VLOOKUP(C2*10+2,データ貼付!A:R,14,FALSE),"")</f>
        <v/>
      </c>
      <c r="P5" s="32" t="str">
        <f>SUBSTITUTE(SUBSTITUTE(ASC(Q5),"ｺﾝﾊﾞｲﾝﾄﾞA",""),"ｺﾝﾊﾞｲﾝﾄﾞB","")</f>
        <v/>
      </c>
      <c r="Q5" s="12" t="str">
        <f>IFERROR(VLOOKUP(C2*10+3,データ貼付!A:R,14,FALSE),"")</f>
        <v/>
      </c>
      <c r="R5" s="32" t="str">
        <f>SUBSTITUTE(SUBSTITUTE(ASC(S5),"ｺﾝﾊﾞｲﾝﾄﾞA",""),"ｺﾝﾊﾞｲﾝﾄﾞB","")</f>
        <v/>
      </c>
      <c r="S5" s="12" t="str">
        <f>IFERROR(VLOOKUP(C2*10+4,データ貼付!A:R,14,FALSE),"")</f>
        <v/>
      </c>
      <c r="T5" s="13"/>
    </row>
    <row r="6" spans="1:20" ht="18" customHeight="1" x14ac:dyDescent="0.45">
      <c r="A6" s="1"/>
      <c r="B6" s="1"/>
      <c r="C6" s="1"/>
      <c r="D6" s="1"/>
      <c r="E6" s="1"/>
      <c r="F6" s="1"/>
      <c r="G6" s="1"/>
      <c r="H6" s="1"/>
      <c r="I6" s="1"/>
      <c r="K6" s="13" t="s">
        <v>21</v>
      </c>
      <c r="L6" s="32" t="str">
        <f>IF(ISERROR(LEFT(M6,FIND("(",ASC(M6))-1)),M6,LEFT(M6,FIND("(",ASC(M6))-1))</f>
        <v/>
      </c>
      <c r="M6" s="12" t="str">
        <f>IFERROR(VLOOKUP(C2*10+1,データ貼付!A:R,16,FALSE),"")</f>
        <v/>
      </c>
      <c r="N6" s="32" t="str">
        <f>IF(ISERROR(LEFT(O6,FIND("(",ASC(O6))-1)),O6,LEFT(O6,FIND("(",ASC(O6))-1))</f>
        <v/>
      </c>
      <c r="O6" s="12" t="str">
        <f>IFERROR(VLOOKUP(C2*10+2,データ貼付!A:R,16,FALSE),"")</f>
        <v/>
      </c>
      <c r="P6" s="32" t="str">
        <f>IF(ISERROR(LEFT(Q6,FIND("(",ASC(Q6))-1)),Q6,LEFT(Q6,FIND("(",ASC(Q6))-1))</f>
        <v/>
      </c>
      <c r="Q6" s="12" t="str">
        <f>IFERROR(VLOOKUP(C2*10+3,データ貼付!A:R,16,FALSE),"")</f>
        <v/>
      </c>
      <c r="R6" s="32" t="str">
        <f>IF(ISERROR(LEFT(S6,FIND("(",ASC(S6))-1)),S6,LEFT(S6,FIND("(",ASC(S6))-1))</f>
        <v/>
      </c>
      <c r="S6" s="12" t="str">
        <f>IFERROR(VLOOKUP(C2*10+4,データ貼付!A:R,16,FALSE),"")</f>
        <v/>
      </c>
      <c r="T6" s="13"/>
    </row>
    <row r="7" spans="1:20" ht="18" customHeight="1" x14ac:dyDescent="0.45">
      <c r="A7" s="1"/>
      <c r="B7" s="1"/>
      <c r="C7" s="1"/>
      <c r="D7" s="1"/>
      <c r="E7" s="1"/>
      <c r="F7" s="1"/>
      <c r="G7" s="1"/>
      <c r="H7" s="1"/>
      <c r="I7" s="1"/>
      <c r="K7" s="13" t="s">
        <v>26</v>
      </c>
      <c r="L7" s="13" t="str">
        <f>IFERROR(VLOOKUP(C2*10+1,データ貼付!A:R,18,FALSE),"")</f>
        <v/>
      </c>
      <c r="M7" s="13"/>
      <c r="N7" s="13" t="str">
        <f>IFERROR(VLOOKUP(C2*10+2,データ貼付!A:R,18,FALSE),"")</f>
        <v/>
      </c>
      <c r="O7" s="13"/>
      <c r="P7" s="13" t="str">
        <f>IFERROR(VLOOKUP(C2*10+3,データ貼付!A:R,18,FALSE),"")</f>
        <v/>
      </c>
      <c r="Q7" s="13"/>
      <c r="R7" s="13" t="str">
        <f>IFERROR(VLOOKUP(C2*10+4,データ貼付!A:R,18,FALSE),"")</f>
        <v/>
      </c>
      <c r="S7" s="13"/>
      <c r="T7" s="13"/>
    </row>
    <row r="8" spans="1:20" ht="18" customHeight="1" x14ac:dyDescent="0.45">
      <c r="A8" s="1"/>
      <c r="B8" s="1"/>
      <c r="C8" s="1"/>
      <c r="D8" s="1"/>
      <c r="E8" s="1"/>
      <c r="F8" s="1"/>
      <c r="G8" s="1"/>
      <c r="H8" s="1"/>
      <c r="I8" s="1"/>
      <c r="K8" s="13"/>
      <c r="L8" s="13"/>
      <c r="M8" s="13"/>
      <c r="N8" s="12"/>
      <c r="O8" s="13"/>
      <c r="P8" s="13"/>
      <c r="Q8" s="13"/>
      <c r="R8" s="13"/>
      <c r="S8" s="13"/>
      <c r="T8" s="13"/>
    </row>
    <row r="9" spans="1:20" ht="19.8" customHeight="1" x14ac:dyDescent="0.45">
      <c r="A9" s="47" t="s">
        <v>39</v>
      </c>
      <c r="B9" s="47"/>
      <c r="C9" s="46" t="str">
        <f>" "&amp;E2</f>
        <v xml:space="preserve"> </v>
      </c>
      <c r="D9" s="46"/>
      <c r="E9" s="46"/>
      <c r="F9" s="46"/>
      <c r="G9" s="46"/>
      <c r="H9" s="46"/>
      <c r="I9" s="46"/>
      <c r="K9" s="13" t="s">
        <v>13</v>
      </c>
      <c r="L9" s="12" t="str">
        <f>IFERROR(VLOOKUP(C2*10+1,データ貼付!A:R,17,FALSE),"")</f>
        <v/>
      </c>
      <c r="M9" s="13"/>
      <c r="N9" s="13"/>
      <c r="O9" s="13"/>
      <c r="P9" s="13"/>
      <c r="Q9" s="13"/>
      <c r="R9" s="13"/>
      <c r="S9" s="13"/>
      <c r="T9" s="13"/>
    </row>
    <row r="10" spans="1:20" ht="19.8" customHeight="1" x14ac:dyDescent="0.35">
      <c r="A10" s="47"/>
      <c r="B10" s="47"/>
      <c r="C10" s="46"/>
      <c r="D10" s="46"/>
      <c r="E10" s="46"/>
      <c r="F10" s="46"/>
      <c r="G10" s="46"/>
      <c r="H10" s="46"/>
      <c r="I10" s="46"/>
      <c r="K10" s="33" t="str">
        <f>"あなたは "&amp;L9&amp;" において頭書の記録を収めましたことを証します"</f>
        <v>あなたは  において頭書の記録を収めましたことを証します</v>
      </c>
      <c r="L10" s="12"/>
      <c r="M10" s="13"/>
      <c r="N10" s="13"/>
      <c r="O10" s="13"/>
      <c r="P10" s="13"/>
      <c r="Q10" s="13"/>
      <c r="R10" s="13"/>
      <c r="S10" s="13"/>
      <c r="T10" s="13"/>
    </row>
    <row r="11" spans="1:20" ht="18" customHeight="1" x14ac:dyDescent="0.45">
      <c r="A11" s="1"/>
      <c r="B11" s="1"/>
      <c r="C11" s="45" t="str">
        <f>"　("&amp;H2&amp;")"</f>
        <v>　()</v>
      </c>
      <c r="D11" s="45"/>
      <c r="E11" s="45"/>
      <c r="F11" s="45"/>
      <c r="G11" s="45"/>
      <c r="H11" s="10"/>
      <c r="I11" s="10"/>
      <c r="K11" s="9"/>
      <c r="L11" s="8"/>
    </row>
    <row r="12" spans="1:20" ht="18" customHeight="1" x14ac:dyDescent="0.45">
      <c r="A12" s="1"/>
      <c r="B12" s="1"/>
      <c r="C12" s="45"/>
      <c r="D12" s="45"/>
      <c r="E12" s="45"/>
      <c r="F12" s="45"/>
      <c r="G12" s="45"/>
      <c r="H12" s="10"/>
      <c r="I12" s="10"/>
      <c r="K12" s="9"/>
      <c r="L12" s="8"/>
    </row>
    <row r="13" spans="1:20" ht="18" customHeight="1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20" ht="18" customHeight="1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20" ht="18" customHeight="1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20" ht="18" customHeight="1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ht="18" customHeight="1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ht="18" customHeight="1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ht="18" customHeight="1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ht="18" customHeight="1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ht="18" customHeight="1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ht="18" customHeight="1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ht="18" customHeight="1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ht="18" customHeight="1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ht="18" customHeight="1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ht="18" customHeight="1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ht="18" customHeight="1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ht="18" customHeight="1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ht="18" customHeight="1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ht="18" customHeight="1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ht="18" customHeight="1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ht="18" customHeight="1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ht="18" customHeight="1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ht="18" customHeight="1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ht="18" customHeight="1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ht="14.4" customHeight="1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ht="18" customHeight="1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ht="18" customHeight="1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ht="18" customHeight="1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ht="18" customHeight="1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ht="18" customHeight="1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ht="18" customHeight="1" x14ac:dyDescent="0.45">
      <c r="A42" s="1"/>
      <c r="B42" s="1"/>
      <c r="C42" s="1"/>
      <c r="D42" s="1"/>
      <c r="E42" s="1"/>
      <c r="F42" s="1"/>
      <c r="G42" s="1"/>
      <c r="H42" s="1"/>
      <c r="I42" s="1"/>
    </row>
  </sheetData>
  <sheetProtection algorithmName="SHA-512" hashValue="e0C9dtmxcHd95M6MPqeZF0aEu/QioEEKDHTZZLQS3W4+XeImJujCcAsi7CPy/GU+VF1Lfc1nUOaa3XtLXMDbHg==" saltValue="6itkVJyHVRfrkZ+E1tYuZw==" spinCount="100000" sheet="1" objects="1" scenarios="1" selectLockedCells="1"/>
  <mergeCells count="3">
    <mergeCell ref="A9:B10"/>
    <mergeCell ref="C9:I10"/>
    <mergeCell ref="C11:G1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C11A7-C304-4262-93C4-EBCEE29DBC20}">
  <dimension ref="A1:U42"/>
  <sheetViews>
    <sheetView showGridLines="0" showRowColHeaders="0" zoomScale="190" zoomScaleNormal="190" workbookViewId="0">
      <selection activeCell="C2" sqref="C2"/>
    </sheetView>
  </sheetViews>
  <sheetFormatPr defaultRowHeight="18" customHeight="1" x14ac:dyDescent="0.45"/>
  <cols>
    <col min="1" max="10" width="8.796875" style="14"/>
    <col min="11" max="11" width="16" style="14" customWidth="1"/>
    <col min="12" max="12" width="15.19921875" style="14" customWidth="1"/>
    <col min="13" max="16384" width="8.796875" style="14"/>
  </cols>
  <sheetData>
    <row r="1" spans="1:21" ht="40.799999999999997" x14ac:dyDescent="0.45">
      <c r="A1" s="15" t="s">
        <v>0</v>
      </c>
    </row>
    <row r="2" spans="1:21" ht="30.6" customHeight="1" x14ac:dyDescent="0.45">
      <c r="A2" s="25" t="s">
        <v>42</v>
      </c>
      <c r="B2" s="50"/>
      <c r="C2" s="22"/>
      <c r="D2" s="23"/>
      <c r="E2" s="1"/>
      <c r="F2" s="24"/>
      <c r="G2" s="26" t="s">
        <v>19</v>
      </c>
      <c r="H2" s="27" t="str">
        <f>IFERROR(VLOOKUP(C2,データ貼付リレー!A:R,2,FALSE),"")</f>
        <v/>
      </c>
      <c r="I2" s="21"/>
      <c r="K2" s="34">
        <f>データ貼付リレー!R1</f>
        <v>46152</v>
      </c>
      <c r="L2" s="35">
        <v>1</v>
      </c>
      <c r="M2" s="36">
        <v>1</v>
      </c>
      <c r="N2" s="36"/>
      <c r="O2" s="36"/>
      <c r="P2" s="36"/>
      <c r="Q2" s="36"/>
      <c r="R2" s="36"/>
      <c r="S2" s="36"/>
      <c r="T2" s="36"/>
      <c r="U2" s="36"/>
    </row>
    <row r="3" spans="1:21" ht="18" customHeight="1" x14ac:dyDescent="0.45">
      <c r="K3" s="36" t="s">
        <v>5</v>
      </c>
      <c r="L3" s="37" t="str">
        <f>IF(OR(M3="",M3=0),"",SUBSTITUTE(SUBSTITUTE(SUBSTITUTE(M3,":","分"),".","秒"),"*",""))</f>
        <v/>
      </c>
      <c r="M3" s="38" t="str">
        <f>IFERROR(VLOOKUP(C2,データ貼付リレー!A:R,6,FALSE),"")</f>
        <v/>
      </c>
      <c r="N3" s="39"/>
      <c r="O3" s="38"/>
      <c r="P3" s="36"/>
      <c r="Q3" s="36"/>
      <c r="R3" s="36"/>
      <c r="S3" s="36"/>
      <c r="T3" s="36"/>
      <c r="U3" s="36"/>
    </row>
    <row r="4" spans="1:21" ht="18" customHeight="1" x14ac:dyDescent="0.45">
      <c r="A4" s="1"/>
      <c r="B4" s="1"/>
      <c r="C4" s="1"/>
      <c r="D4" s="1"/>
      <c r="E4" s="1"/>
      <c r="F4" s="1"/>
      <c r="G4" s="1"/>
      <c r="H4" s="1"/>
      <c r="I4" s="1"/>
      <c r="K4" s="36" t="s">
        <v>6</v>
      </c>
      <c r="L4" s="40" t="str">
        <f>IF(M4="","","("&amp;M4&amp;")")</f>
        <v/>
      </c>
      <c r="M4" s="35"/>
      <c r="N4" s="40"/>
      <c r="O4" s="35"/>
      <c r="P4" s="36"/>
      <c r="Q4" s="36"/>
      <c r="R4" s="36"/>
      <c r="S4" s="36"/>
      <c r="T4" s="36"/>
      <c r="U4" s="36"/>
    </row>
    <row r="5" spans="1:21" ht="18" customHeight="1" x14ac:dyDescent="0.45">
      <c r="A5" s="1"/>
      <c r="B5" s="1"/>
      <c r="C5" s="1"/>
      <c r="D5" s="1"/>
      <c r="E5" s="1"/>
      <c r="F5" s="1"/>
      <c r="G5" s="1"/>
      <c r="H5" s="1"/>
      <c r="I5" s="1"/>
      <c r="K5" s="36" t="s">
        <v>20</v>
      </c>
      <c r="L5" s="40" t="str">
        <f>SUBSTITUTE(SUBSTITUTE(ASC(M5),"ｺﾝﾊﾞｲﾝﾄﾞA",""),"ｺﾝﾊﾞｲﾝﾄﾞB","")</f>
        <v/>
      </c>
      <c r="M5" s="35" t="str">
        <f>IFERROR(VLOOKUP(C2,データ貼付リレー!A:R,7,FALSE),"")</f>
        <v/>
      </c>
      <c r="N5" s="40"/>
      <c r="O5" s="35"/>
      <c r="P5" s="36"/>
      <c r="Q5" s="36"/>
      <c r="R5" s="36"/>
      <c r="S5" s="36"/>
      <c r="T5" s="36"/>
      <c r="U5" s="36"/>
    </row>
    <row r="6" spans="1:21" ht="18" customHeight="1" x14ac:dyDescent="0.45">
      <c r="A6" s="1"/>
      <c r="B6" s="1"/>
      <c r="C6" s="1"/>
      <c r="D6" s="1"/>
      <c r="E6" s="1"/>
      <c r="F6" s="1"/>
      <c r="G6" s="1"/>
      <c r="H6" s="1"/>
      <c r="I6" s="1"/>
      <c r="K6" s="36" t="s">
        <v>21</v>
      </c>
      <c r="L6" s="40" t="str">
        <f>IF(ISERROR(LEFT(M6,FIND("(",ASC(M6))-1)),M6,LEFT(M6,FIND("(",ASC(M6))-1))</f>
        <v/>
      </c>
      <c r="M6" s="35" t="str">
        <f>IFERROR(VLOOKUP(C2,データ貼付リレー!A:R,9,FALSE),"")</f>
        <v/>
      </c>
      <c r="N6" s="40"/>
      <c r="O6" s="35"/>
      <c r="P6" s="36"/>
      <c r="Q6" s="36"/>
      <c r="R6" s="36"/>
      <c r="S6" s="36"/>
      <c r="T6" s="36"/>
      <c r="U6" s="36"/>
    </row>
    <row r="7" spans="1:21" ht="18" customHeight="1" x14ac:dyDescent="0.45">
      <c r="A7" s="1"/>
      <c r="B7" s="1"/>
      <c r="C7" s="1"/>
      <c r="D7" s="1"/>
      <c r="E7" s="1"/>
      <c r="F7" s="1"/>
      <c r="G7" s="1"/>
      <c r="H7" s="1"/>
      <c r="I7" s="1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1:21" ht="18" customHeight="1" x14ac:dyDescent="0.45">
      <c r="A8" s="1"/>
      <c r="B8" s="1"/>
      <c r="C8" s="1"/>
      <c r="D8" s="1"/>
      <c r="E8" s="1"/>
      <c r="F8" s="1"/>
      <c r="G8" s="1"/>
      <c r="H8" s="1"/>
      <c r="I8" s="1"/>
      <c r="K8" s="36" t="s">
        <v>13</v>
      </c>
      <c r="L8" s="35" t="str">
        <f>IFERROR(VLOOKUP(C2,データ貼付リレー!A:R,10,FALSE),"")</f>
        <v/>
      </c>
      <c r="M8" s="36"/>
      <c r="N8" s="35"/>
      <c r="O8" s="36"/>
      <c r="P8" s="36"/>
      <c r="Q8" s="36"/>
      <c r="R8" s="36"/>
      <c r="S8" s="36"/>
      <c r="T8" s="36"/>
      <c r="U8" s="36"/>
    </row>
    <row r="9" spans="1:21" ht="18" customHeight="1" x14ac:dyDescent="0.45">
      <c r="A9" s="1"/>
      <c r="B9" s="1"/>
      <c r="C9" s="1"/>
      <c r="D9" s="1"/>
      <c r="E9" s="1"/>
      <c r="F9" s="1"/>
      <c r="G9" s="1"/>
      <c r="H9" s="1"/>
      <c r="I9" s="1"/>
      <c r="K9" s="41" t="s">
        <v>22</v>
      </c>
      <c r="L9" s="35" t="str">
        <f>IFERROR(VLOOKUP(C2,データ貼付リレー!A:R,11,FALSE),"")</f>
        <v/>
      </c>
      <c r="M9" s="36"/>
      <c r="N9" s="36"/>
      <c r="O9" s="36"/>
      <c r="P9" s="36"/>
      <c r="Q9" s="36"/>
      <c r="R9" s="36"/>
      <c r="S9" s="36"/>
      <c r="T9" s="36"/>
      <c r="U9" s="36"/>
    </row>
    <row r="10" spans="1:21" ht="18" customHeight="1" x14ac:dyDescent="0.45">
      <c r="A10" s="1"/>
      <c r="B10" s="1"/>
      <c r="C10" s="48" t="str">
        <f>" "&amp;H2</f>
        <v xml:space="preserve"> </v>
      </c>
      <c r="D10" s="48"/>
      <c r="E10" s="48"/>
      <c r="F10" s="48"/>
      <c r="G10" s="48"/>
      <c r="H10" s="48"/>
      <c r="I10" s="48"/>
      <c r="K10" s="41" t="s">
        <v>23</v>
      </c>
      <c r="L10" s="35" t="str">
        <f>IFERROR(VLOOKUP(C2,データ貼付リレー!A:R,12,FALSE),"")</f>
        <v/>
      </c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18" customHeight="1" x14ac:dyDescent="0.45">
      <c r="A11" s="1"/>
      <c r="B11" s="1"/>
      <c r="C11" s="48"/>
      <c r="D11" s="48"/>
      <c r="E11" s="48"/>
      <c r="F11" s="48"/>
      <c r="G11" s="48"/>
      <c r="H11" s="48"/>
      <c r="I11" s="48"/>
      <c r="K11" s="41" t="s">
        <v>24</v>
      </c>
      <c r="L11" s="35" t="str">
        <f>IFERROR(VLOOKUP(C2,データ貼付リレー!A:R,13,FALSE),"")</f>
        <v/>
      </c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18" customHeight="1" x14ac:dyDescent="0.45">
      <c r="A12" s="1"/>
      <c r="B12" s="1"/>
      <c r="C12" s="48"/>
      <c r="D12" s="48"/>
      <c r="E12" s="48"/>
      <c r="F12" s="48"/>
      <c r="G12" s="48"/>
      <c r="H12" s="48"/>
      <c r="I12" s="48"/>
      <c r="K12" s="41" t="s">
        <v>25</v>
      </c>
      <c r="L12" s="35" t="str">
        <f>IFERROR(VLOOKUP(C2,データ貼付リレー!A:R,14,FALSE),"")</f>
        <v/>
      </c>
      <c r="M12" s="36"/>
      <c r="N12" s="36"/>
      <c r="O12" s="36"/>
      <c r="P12" s="36"/>
      <c r="Q12" s="36"/>
      <c r="R12" s="36"/>
      <c r="S12" s="36"/>
      <c r="T12" s="36"/>
      <c r="U12" s="36"/>
    </row>
    <row r="13" spans="1:21" ht="18" customHeight="1" x14ac:dyDescent="0.35">
      <c r="A13" s="1"/>
      <c r="B13" s="1"/>
      <c r="C13" s="49" t="str">
        <f>IF(L9="","",L9)</f>
        <v/>
      </c>
      <c r="D13" s="49"/>
      <c r="E13" s="49"/>
      <c r="F13" s="49" t="str">
        <f>IF(L10="","",L10)</f>
        <v/>
      </c>
      <c r="G13" s="49"/>
      <c r="H13" s="49"/>
      <c r="I13" s="1"/>
      <c r="K13" s="42" t="str">
        <f>"あなたは "&amp;L8&amp;" において頭書の記録を収めましたことを証します"</f>
        <v>あなたは  において頭書の記録を収めましたことを証します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ht="18" customHeight="1" x14ac:dyDescent="0.45">
      <c r="A14" s="1"/>
      <c r="B14" s="1"/>
      <c r="C14" s="49"/>
      <c r="D14" s="49"/>
      <c r="E14" s="49"/>
      <c r="F14" s="49"/>
      <c r="G14" s="49"/>
      <c r="H14" s="49"/>
      <c r="I14" s="1"/>
    </row>
    <row r="15" spans="1:21" ht="18" customHeight="1" x14ac:dyDescent="0.45">
      <c r="A15" s="1"/>
      <c r="B15" s="1"/>
      <c r="C15" s="49" t="str">
        <f>IF(L11="","",L11)</f>
        <v/>
      </c>
      <c r="D15" s="49"/>
      <c r="E15" s="49"/>
      <c r="F15" s="49" t="str">
        <f>IF(L12="","",L12)</f>
        <v/>
      </c>
      <c r="G15" s="49"/>
      <c r="H15" s="49"/>
      <c r="I15" s="1"/>
    </row>
    <row r="16" spans="1:21" ht="18" customHeight="1" x14ac:dyDescent="0.45">
      <c r="A16" s="1"/>
      <c r="B16" s="1"/>
      <c r="C16" s="49"/>
      <c r="D16" s="49"/>
      <c r="E16" s="49"/>
      <c r="F16" s="49"/>
      <c r="G16" s="49"/>
      <c r="H16" s="49"/>
      <c r="I16" s="1"/>
    </row>
    <row r="17" spans="1:9" ht="18" customHeight="1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ht="18" customHeight="1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ht="18" customHeight="1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ht="18" customHeight="1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ht="18" customHeight="1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ht="18" customHeight="1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ht="18" customHeight="1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ht="18" customHeight="1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ht="18" customHeight="1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ht="18" customHeight="1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ht="18" customHeight="1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ht="18" customHeight="1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ht="18" customHeight="1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ht="18" customHeight="1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ht="18" customHeight="1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ht="18" customHeight="1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ht="18" customHeight="1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ht="18" customHeight="1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ht="18" customHeight="1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ht="18" customHeight="1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ht="18" customHeight="1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ht="18" customHeight="1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ht="18" customHeight="1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ht="18" customHeight="1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ht="18" customHeight="1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ht="18" customHeight="1" x14ac:dyDescent="0.45">
      <c r="A42" s="1"/>
      <c r="B42" s="1"/>
      <c r="C42" s="1"/>
      <c r="D42" s="1"/>
      <c r="E42" s="1"/>
      <c r="F42" s="1"/>
      <c r="G42" s="1"/>
      <c r="H42" s="1"/>
      <c r="I42" s="1"/>
    </row>
  </sheetData>
  <sheetProtection algorithmName="SHA-512" hashValue="/X9AvYgb0pKAeicN5yJEgfN/NBXMW9jrEgrk1p8z6l5jl/4NE6bQIR5KI3/t8MZLdICfqw6qv2/Y696p9Q0dZA==" saltValue="kRfucZwxomkJ920YUskJfQ==" spinCount="100000" sheet="1" objects="1" scenarios="1" selectLockedCells="1"/>
  <mergeCells count="5">
    <mergeCell ref="C10:I12"/>
    <mergeCell ref="C13:E14"/>
    <mergeCell ref="C15:E16"/>
    <mergeCell ref="F13:H14"/>
    <mergeCell ref="F15:H1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CD024D-B5F8-4E47-91BF-B712F4C5BE3C}">
          <x14:formula1>
            <xm:f>データ貼付リレー!$A:$A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DC890-2D9A-4A3D-907A-D11C77A02737}">
  <dimension ref="A1:U1019"/>
  <sheetViews>
    <sheetView workbookViewId="0">
      <pane ySplit="1" topLeftCell="A2" activePane="bottomLeft" state="frozen"/>
      <selection pane="bottomLeft" activeCell="Q2" sqref="Q2"/>
    </sheetView>
  </sheetViews>
  <sheetFormatPr defaultRowHeight="12.6" x14ac:dyDescent="0.45"/>
  <cols>
    <col min="1" max="1" width="8.796875" style="1"/>
    <col min="2" max="2" width="2.296875" style="1" bestFit="1" customWidth="1"/>
    <col min="3" max="20" width="8.796875" style="1"/>
    <col min="21" max="21" width="9.5" style="1" bestFit="1" customWidth="1"/>
    <col min="22" max="16384" width="8.796875" style="1"/>
  </cols>
  <sheetData>
    <row r="1" spans="1:21" x14ac:dyDescent="0.45">
      <c r="A1" s="6" t="str">
        <f>IFERROR(C1*10+B1,"")</f>
        <v/>
      </c>
      <c r="B1" s="6">
        <f>COUNTIF(D$1:D1,D1)</f>
        <v>1</v>
      </c>
      <c r="C1" s="2" t="s">
        <v>1</v>
      </c>
      <c r="D1" s="2" t="s">
        <v>2</v>
      </c>
      <c r="E1" s="5" t="s">
        <v>14</v>
      </c>
      <c r="F1" s="5" t="s">
        <v>15</v>
      </c>
      <c r="G1" s="2" t="s">
        <v>4</v>
      </c>
      <c r="H1" s="5" t="s">
        <v>17</v>
      </c>
      <c r="I1" s="5" t="s">
        <v>18</v>
      </c>
      <c r="J1" s="5" t="s">
        <v>16</v>
      </c>
      <c r="K1" s="2" t="s">
        <v>5</v>
      </c>
      <c r="L1" s="5" t="s">
        <v>12</v>
      </c>
      <c r="M1" s="2" t="s">
        <v>6</v>
      </c>
      <c r="N1" s="3" t="s">
        <v>20</v>
      </c>
      <c r="O1" s="4" t="s">
        <v>11</v>
      </c>
      <c r="P1" s="3" t="s">
        <v>21</v>
      </c>
      <c r="Q1" s="1" t="s">
        <v>13</v>
      </c>
      <c r="R1" s="1" t="s">
        <v>26</v>
      </c>
      <c r="T1" s="1" t="s">
        <v>45</v>
      </c>
      <c r="U1" s="43">
        <v>46152</v>
      </c>
    </row>
    <row r="2" spans="1:21" x14ac:dyDescent="0.45">
      <c r="A2" s="6">
        <f t="shared" ref="A2:A64" si="0">IFERROR(C2*10+B2,"")</f>
        <v>30011</v>
      </c>
      <c r="B2" s="6">
        <f>COUNTIF(D$1:D2,D2)</f>
        <v>1</v>
      </c>
      <c r="C2" s="1">
        <v>3001</v>
      </c>
      <c r="D2" s="1" t="s">
        <v>48</v>
      </c>
      <c r="F2" s="1" t="s">
        <v>49</v>
      </c>
      <c r="G2" s="1" t="s">
        <v>50</v>
      </c>
      <c r="I2" s="1" t="s">
        <v>51</v>
      </c>
      <c r="K2" s="1" t="s">
        <v>52</v>
      </c>
      <c r="N2" s="1" t="s">
        <v>1622</v>
      </c>
      <c r="O2" s="1" t="s">
        <v>35</v>
      </c>
      <c r="P2" s="1" t="s">
        <v>1623</v>
      </c>
      <c r="Q2" s="1" t="s">
        <v>1645</v>
      </c>
      <c r="R2" s="1" t="s">
        <v>1646</v>
      </c>
    </row>
    <row r="3" spans="1:21" x14ac:dyDescent="0.45">
      <c r="A3" s="6">
        <f t="shared" si="0"/>
        <v>33111</v>
      </c>
      <c r="B3" s="6">
        <f>COUNTIF(D$1:D3,D3)</f>
        <v>1</v>
      </c>
      <c r="C3" s="1">
        <v>3311</v>
      </c>
      <c r="D3" s="1" t="s">
        <v>53</v>
      </c>
      <c r="F3" s="1" t="s">
        <v>54</v>
      </c>
      <c r="G3" s="1" t="s">
        <v>55</v>
      </c>
      <c r="I3" s="1" t="s">
        <v>56</v>
      </c>
      <c r="K3" s="1" t="s">
        <v>57</v>
      </c>
      <c r="N3" s="1" t="s">
        <v>1622</v>
      </c>
      <c r="O3" s="1" t="s">
        <v>35</v>
      </c>
      <c r="P3" s="1" t="s">
        <v>1623</v>
      </c>
      <c r="Q3" s="1" t="s">
        <v>1645</v>
      </c>
      <c r="R3" s="1" t="s">
        <v>1646</v>
      </c>
    </row>
    <row r="4" spans="1:21" x14ac:dyDescent="0.45">
      <c r="A4" s="6">
        <f t="shared" si="0"/>
        <v>50481</v>
      </c>
      <c r="B4" s="6">
        <f>COUNTIF(D$1:D4,D4)</f>
        <v>1</v>
      </c>
      <c r="C4" s="1">
        <v>5048</v>
      </c>
      <c r="D4" s="1" t="s">
        <v>58</v>
      </c>
      <c r="F4" s="1" t="s">
        <v>59</v>
      </c>
      <c r="G4" s="1" t="s">
        <v>60</v>
      </c>
      <c r="K4" s="1" t="s">
        <v>1648</v>
      </c>
      <c r="N4" s="1" t="s">
        <v>1622</v>
      </c>
      <c r="O4" s="1" t="s">
        <v>35</v>
      </c>
      <c r="P4" s="1" t="s">
        <v>1623</v>
      </c>
      <c r="Q4" s="1" t="s">
        <v>1645</v>
      </c>
      <c r="R4" s="1" t="s">
        <v>1646</v>
      </c>
    </row>
    <row r="5" spans="1:21" x14ac:dyDescent="0.45">
      <c r="A5" s="6">
        <f t="shared" si="0"/>
        <v>30711</v>
      </c>
      <c r="B5" s="6">
        <f>COUNTIF(D$1:D5,D5)</f>
        <v>1</v>
      </c>
      <c r="C5" s="1">
        <v>3071</v>
      </c>
      <c r="D5" s="1" t="s">
        <v>61</v>
      </c>
      <c r="F5" s="1" t="s">
        <v>62</v>
      </c>
      <c r="G5" s="1" t="s">
        <v>63</v>
      </c>
      <c r="I5" s="1" t="s">
        <v>64</v>
      </c>
      <c r="K5" s="1" t="s">
        <v>1648</v>
      </c>
      <c r="N5" s="1" t="s">
        <v>1622</v>
      </c>
      <c r="O5" s="1" t="s">
        <v>35</v>
      </c>
      <c r="P5" s="1" t="s">
        <v>1623</v>
      </c>
      <c r="Q5" s="1" t="s">
        <v>1645</v>
      </c>
      <c r="R5" s="1" t="s">
        <v>1646</v>
      </c>
    </row>
    <row r="6" spans="1:21" x14ac:dyDescent="0.45">
      <c r="A6" s="6">
        <f t="shared" si="0"/>
        <v>30751</v>
      </c>
      <c r="B6" s="6">
        <f>COUNTIF(D$1:D6,D6)</f>
        <v>1</v>
      </c>
      <c r="C6" s="1">
        <v>3075</v>
      </c>
      <c r="D6" s="1" t="s">
        <v>65</v>
      </c>
      <c r="F6" s="1" t="s">
        <v>66</v>
      </c>
      <c r="G6" s="1" t="s">
        <v>63</v>
      </c>
      <c r="I6" s="1" t="s">
        <v>64</v>
      </c>
      <c r="K6" s="1" t="s">
        <v>1648</v>
      </c>
      <c r="N6" s="1" t="s">
        <v>1622</v>
      </c>
      <c r="O6" s="1" t="s">
        <v>35</v>
      </c>
      <c r="P6" s="1" t="s">
        <v>1623</v>
      </c>
      <c r="Q6" s="1" t="s">
        <v>1645</v>
      </c>
      <c r="R6" s="1" t="s">
        <v>1646</v>
      </c>
    </row>
    <row r="7" spans="1:21" x14ac:dyDescent="0.45">
      <c r="A7" s="6">
        <f t="shared" si="0"/>
        <v>51121</v>
      </c>
      <c r="B7" s="6">
        <f>COUNTIF(D$1:D7,D7)</f>
        <v>1</v>
      </c>
      <c r="C7" s="1">
        <v>5112</v>
      </c>
      <c r="D7" s="1" t="s">
        <v>67</v>
      </c>
      <c r="F7" s="1" t="s">
        <v>68</v>
      </c>
      <c r="G7" s="1" t="s">
        <v>69</v>
      </c>
      <c r="I7" s="1" t="s">
        <v>70</v>
      </c>
      <c r="K7" s="1" t="s">
        <v>71</v>
      </c>
      <c r="N7" s="1" t="s">
        <v>47</v>
      </c>
      <c r="O7" s="1" t="s">
        <v>35</v>
      </c>
      <c r="P7" s="1" t="s">
        <v>1623</v>
      </c>
      <c r="Q7" s="1" t="s">
        <v>1645</v>
      </c>
      <c r="R7" s="1" t="s">
        <v>1646</v>
      </c>
    </row>
    <row r="8" spans="1:21" x14ac:dyDescent="0.45">
      <c r="A8" s="6">
        <f t="shared" si="0"/>
        <v>26211</v>
      </c>
      <c r="B8" s="6">
        <f>COUNTIF(D$1:D8,D8)</f>
        <v>1</v>
      </c>
      <c r="C8" s="1">
        <v>2621</v>
      </c>
      <c r="D8" s="1" t="s">
        <v>72</v>
      </c>
      <c r="F8" s="1" t="s">
        <v>73</v>
      </c>
      <c r="G8" s="1" t="s">
        <v>74</v>
      </c>
      <c r="I8" s="1" t="s">
        <v>70</v>
      </c>
      <c r="K8" s="1" t="s">
        <v>75</v>
      </c>
      <c r="N8" s="1" t="s">
        <v>47</v>
      </c>
      <c r="O8" s="1" t="s">
        <v>35</v>
      </c>
      <c r="P8" s="1" t="s">
        <v>1623</v>
      </c>
      <c r="Q8" s="1" t="s">
        <v>1645</v>
      </c>
      <c r="R8" s="1" t="s">
        <v>1646</v>
      </c>
    </row>
    <row r="9" spans="1:21" x14ac:dyDescent="0.45">
      <c r="A9" s="6">
        <f t="shared" si="0"/>
        <v>11661</v>
      </c>
      <c r="B9" s="6">
        <f>COUNTIF(D$1:D9,D9)</f>
        <v>1</v>
      </c>
      <c r="C9" s="1">
        <v>1166</v>
      </c>
      <c r="D9" s="1" t="s">
        <v>76</v>
      </c>
      <c r="F9" s="1" t="s">
        <v>77</v>
      </c>
      <c r="G9" s="1" t="s">
        <v>78</v>
      </c>
      <c r="I9" s="1" t="s">
        <v>79</v>
      </c>
      <c r="K9" s="1" t="s">
        <v>80</v>
      </c>
      <c r="N9" s="1" t="s">
        <v>47</v>
      </c>
      <c r="O9" s="1" t="s">
        <v>35</v>
      </c>
      <c r="P9" s="1" t="s">
        <v>1623</v>
      </c>
      <c r="Q9" s="1" t="s">
        <v>1645</v>
      </c>
      <c r="R9" s="1" t="s">
        <v>1646</v>
      </c>
    </row>
    <row r="10" spans="1:21" x14ac:dyDescent="0.45">
      <c r="A10" s="6">
        <f t="shared" si="0"/>
        <v>20051</v>
      </c>
      <c r="B10" s="6">
        <f>COUNTIF(D$1:D10,D10)</f>
        <v>1</v>
      </c>
      <c r="C10" s="1">
        <v>2005</v>
      </c>
      <c r="D10" s="1" t="s">
        <v>81</v>
      </c>
      <c r="F10" s="1" t="s">
        <v>82</v>
      </c>
      <c r="G10" s="1" t="s">
        <v>83</v>
      </c>
      <c r="I10" s="1" t="s">
        <v>79</v>
      </c>
      <c r="K10" s="1" t="s">
        <v>84</v>
      </c>
      <c r="N10" s="1" t="s">
        <v>47</v>
      </c>
      <c r="O10" s="1" t="s">
        <v>35</v>
      </c>
      <c r="P10" s="1" t="s">
        <v>1623</v>
      </c>
      <c r="Q10" s="1" t="s">
        <v>1645</v>
      </c>
      <c r="R10" s="1" t="s">
        <v>1646</v>
      </c>
    </row>
    <row r="11" spans="1:21" x14ac:dyDescent="0.45">
      <c r="A11" s="6">
        <f t="shared" si="0"/>
        <v>51091</v>
      </c>
      <c r="B11" s="6">
        <f>COUNTIF(D$1:D11,D11)</f>
        <v>1</v>
      </c>
      <c r="C11" s="1">
        <v>5109</v>
      </c>
      <c r="D11" s="1" t="s">
        <v>85</v>
      </c>
      <c r="F11" s="1" t="s">
        <v>86</v>
      </c>
      <c r="G11" s="1" t="s">
        <v>69</v>
      </c>
      <c r="I11" s="1" t="s">
        <v>87</v>
      </c>
      <c r="K11" s="1" t="s">
        <v>88</v>
      </c>
      <c r="N11" s="1" t="s">
        <v>47</v>
      </c>
      <c r="O11" s="1" t="s">
        <v>35</v>
      </c>
      <c r="P11" s="1" t="s">
        <v>1623</v>
      </c>
      <c r="Q11" s="1" t="s">
        <v>1645</v>
      </c>
      <c r="R11" s="1" t="s">
        <v>1646</v>
      </c>
    </row>
    <row r="12" spans="1:21" x14ac:dyDescent="0.45">
      <c r="A12" s="6">
        <f t="shared" si="0"/>
        <v>23091</v>
      </c>
      <c r="B12" s="6">
        <f>COUNTIF(D$1:D12,D12)</f>
        <v>1</v>
      </c>
      <c r="C12" s="1">
        <v>2309</v>
      </c>
      <c r="D12" s="1" t="s">
        <v>89</v>
      </c>
      <c r="F12" s="1" t="s">
        <v>90</v>
      </c>
      <c r="G12" s="1" t="s">
        <v>91</v>
      </c>
      <c r="I12" s="1" t="s">
        <v>87</v>
      </c>
      <c r="K12" s="1" t="s">
        <v>92</v>
      </c>
      <c r="N12" s="1" t="s">
        <v>47</v>
      </c>
      <c r="O12" s="1" t="s">
        <v>35</v>
      </c>
      <c r="P12" s="1" t="s">
        <v>1623</v>
      </c>
      <c r="Q12" s="1" t="s">
        <v>1645</v>
      </c>
      <c r="R12" s="1" t="s">
        <v>1646</v>
      </c>
    </row>
    <row r="13" spans="1:21" x14ac:dyDescent="0.45">
      <c r="A13" s="6">
        <f t="shared" si="0"/>
        <v>20001</v>
      </c>
      <c r="B13" s="6">
        <f>COUNTIF(D$1:D13,D13)</f>
        <v>1</v>
      </c>
      <c r="C13" s="1">
        <v>2000</v>
      </c>
      <c r="D13" s="1" t="s">
        <v>93</v>
      </c>
      <c r="F13" s="1" t="s">
        <v>94</v>
      </c>
      <c r="G13" s="1" t="s">
        <v>83</v>
      </c>
      <c r="I13" s="1" t="s">
        <v>87</v>
      </c>
      <c r="K13" s="1" t="s">
        <v>95</v>
      </c>
      <c r="N13" s="1" t="s">
        <v>47</v>
      </c>
      <c r="O13" s="1" t="s">
        <v>35</v>
      </c>
      <c r="P13" s="1" t="s">
        <v>1623</v>
      </c>
      <c r="Q13" s="1" t="s">
        <v>1645</v>
      </c>
      <c r="R13" s="1" t="s">
        <v>1646</v>
      </c>
    </row>
    <row r="14" spans="1:21" x14ac:dyDescent="0.45">
      <c r="A14" s="6">
        <f t="shared" si="0"/>
        <v>25121</v>
      </c>
      <c r="B14" s="6">
        <f>COUNTIF(D$1:D14,D14)</f>
        <v>1</v>
      </c>
      <c r="C14" s="1">
        <v>2512</v>
      </c>
      <c r="D14" s="1" t="s">
        <v>96</v>
      </c>
      <c r="F14" s="1" t="s">
        <v>97</v>
      </c>
      <c r="G14" s="1" t="s">
        <v>98</v>
      </c>
      <c r="I14" s="1" t="s">
        <v>79</v>
      </c>
      <c r="K14" s="1" t="s">
        <v>99</v>
      </c>
      <c r="N14" s="1" t="s">
        <v>47</v>
      </c>
      <c r="O14" s="1" t="s">
        <v>35</v>
      </c>
      <c r="P14" s="1" t="s">
        <v>1623</v>
      </c>
      <c r="Q14" s="1" t="s">
        <v>1645</v>
      </c>
      <c r="R14" s="1" t="s">
        <v>1646</v>
      </c>
    </row>
    <row r="15" spans="1:21" x14ac:dyDescent="0.45">
      <c r="A15" s="6">
        <f t="shared" si="0"/>
        <v>10501</v>
      </c>
      <c r="B15" s="6">
        <f>COUNTIF(D$1:D15,D15)</f>
        <v>1</v>
      </c>
      <c r="C15" s="1">
        <v>1050</v>
      </c>
      <c r="D15" s="1" t="s">
        <v>100</v>
      </c>
      <c r="F15" s="1" t="s">
        <v>101</v>
      </c>
      <c r="G15" s="1" t="s">
        <v>102</v>
      </c>
      <c r="I15" s="1" t="s">
        <v>87</v>
      </c>
      <c r="K15" s="1" t="s">
        <v>103</v>
      </c>
      <c r="N15" s="1" t="s">
        <v>47</v>
      </c>
      <c r="O15" s="1" t="s">
        <v>35</v>
      </c>
      <c r="P15" s="1" t="s">
        <v>1623</v>
      </c>
      <c r="Q15" s="1" t="s">
        <v>1645</v>
      </c>
      <c r="R15" s="1" t="s">
        <v>1646</v>
      </c>
    </row>
    <row r="16" spans="1:21" x14ac:dyDescent="0.45">
      <c r="A16" s="6">
        <f t="shared" si="0"/>
        <v>54221</v>
      </c>
      <c r="B16" s="6">
        <f>COUNTIF(D$1:D16,D16)</f>
        <v>1</v>
      </c>
      <c r="C16" s="1">
        <v>5422</v>
      </c>
      <c r="D16" s="1" t="s">
        <v>104</v>
      </c>
      <c r="F16" s="1" t="s">
        <v>105</v>
      </c>
      <c r="G16" s="1" t="s">
        <v>106</v>
      </c>
      <c r="I16" s="1" t="s">
        <v>87</v>
      </c>
      <c r="K16" s="1" t="s">
        <v>107</v>
      </c>
      <c r="N16" s="1" t="s">
        <v>47</v>
      </c>
      <c r="O16" s="1" t="s">
        <v>35</v>
      </c>
      <c r="P16" s="1" t="s">
        <v>1623</v>
      </c>
      <c r="Q16" s="1" t="s">
        <v>1645</v>
      </c>
      <c r="R16" s="1" t="s">
        <v>1646</v>
      </c>
    </row>
    <row r="17" spans="1:18" x14ac:dyDescent="0.45">
      <c r="A17" s="6">
        <f t="shared" si="0"/>
        <v>25061</v>
      </c>
      <c r="B17" s="6">
        <f>COUNTIF(D$1:D17,D17)</f>
        <v>1</v>
      </c>
      <c r="C17" s="1">
        <v>2506</v>
      </c>
      <c r="D17" s="1" t="s">
        <v>108</v>
      </c>
      <c r="F17" s="1" t="s">
        <v>109</v>
      </c>
      <c r="G17" s="1" t="s">
        <v>98</v>
      </c>
      <c r="I17" s="1" t="s">
        <v>70</v>
      </c>
      <c r="K17" s="1" t="s">
        <v>110</v>
      </c>
      <c r="N17" s="1" t="s">
        <v>47</v>
      </c>
      <c r="O17" s="1" t="s">
        <v>35</v>
      </c>
      <c r="P17" s="1" t="s">
        <v>1623</v>
      </c>
      <c r="Q17" s="1" t="s">
        <v>1645</v>
      </c>
      <c r="R17" s="1" t="s">
        <v>1646</v>
      </c>
    </row>
    <row r="18" spans="1:18" x14ac:dyDescent="0.45">
      <c r="A18" s="6">
        <f t="shared" si="0"/>
        <v>13001</v>
      </c>
      <c r="B18" s="6">
        <f>COUNTIF(D$1:D18,D18)</f>
        <v>1</v>
      </c>
      <c r="C18" s="1">
        <v>1300</v>
      </c>
      <c r="D18" s="1" t="s">
        <v>111</v>
      </c>
      <c r="F18" s="1" t="s">
        <v>112</v>
      </c>
      <c r="G18" s="1" t="s">
        <v>113</v>
      </c>
      <c r="I18" s="1" t="s">
        <v>87</v>
      </c>
      <c r="K18" s="1" t="s">
        <v>114</v>
      </c>
      <c r="N18" s="1" t="s">
        <v>47</v>
      </c>
      <c r="O18" s="1" t="s">
        <v>35</v>
      </c>
      <c r="P18" s="1" t="s">
        <v>1623</v>
      </c>
      <c r="Q18" s="1" t="s">
        <v>1645</v>
      </c>
      <c r="R18" s="1" t="s">
        <v>1646</v>
      </c>
    </row>
    <row r="19" spans="1:18" x14ac:dyDescent="0.45">
      <c r="A19" s="6">
        <f t="shared" si="0"/>
        <v>23031</v>
      </c>
      <c r="B19" s="6">
        <f>COUNTIF(D$1:D19,D19)</f>
        <v>1</v>
      </c>
      <c r="C19" s="1">
        <v>2303</v>
      </c>
      <c r="D19" s="1" t="s">
        <v>115</v>
      </c>
      <c r="F19" s="1" t="s">
        <v>116</v>
      </c>
      <c r="G19" s="1" t="s">
        <v>91</v>
      </c>
      <c r="I19" s="1" t="s">
        <v>79</v>
      </c>
      <c r="K19" s="1" t="s">
        <v>117</v>
      </c>
      <c r="N19" s="1" t="s">
        <v>47</v>
      </c>
      <c r="O19" s="1" t="s">
        <v>35</v>
      </c>
      <c r="P19" s="1" t="s">
        <v>1623</v>
      </c>
      <c r="Q19" s="1" t="s">
        <v>1645</v>
      </c>
      <c r="R19" s="1" t="s">
        <v>1646</v>
      </c>
    </row>
    <row r="20" spans="1:18" x14ac:dyDescent="0.45">
      <c r="A20" s="6">
        <f t="shared" si="0"/>
        <v>34631</v>
      </c>
      <c r="B20" s="6">
        <f>COUNTIF(D$1:D20,D20)</f>
        <v>1</v>
      </c>
      <c r="C20" s="1">
        <v>3463</v>
      </c>
      <c r="D20" s="1" t="s">
        <v>118</v>
      </c>
      <c r="F20" s="1" t="s">
        <v>119</v>
      </c>
      <c r="G20" s="1" t="s">
        <v>120</v>
      </c>
      <c r="I20" s="1">
        <v>1</v>
      </c>
      <c r="K20" s="1" t="s">
        <v>121</v>
      </c>
      <c r="N20" s="1" t="s">
        <v>1624</v>
      </c>
      <c r="O20" s="1" t="s">
        <v>34</v>
      </c>
      <c r="P20" s="1" t="s">
        <v>1623</v>
      </c>
      <c r="Q20" s="1" t="s">
        <v>1645</v>
      </c>
      <c r="R20" s="1" t="s">
        <v>1646</v>
      </c>
    </row>
    <row r="21" spans="1:18" x14ac:dyDescent="0.45">
      <c r="A21" s="6">
        <f t="shared" si="0"/>
        <v>50841</v>
      </c>
      <c r="B21" s="6">
        <f>COUNTIF(D$1:D21,D21)</f>
        <v>1</v>
      </c>
      <c r="C21" s="1">
        <v>5084</v>
      </c>
      <c r="D21" s="1" t="s">
        <v>122</v>
      </c>
      <c r="F21" s="1" t="s">
        <v>123</v>
      </c>
      <c r="G21" s="1" t="s">
        <v>69</v>
      </c>
      <c r="I21" s="1" t="s">
        <v>87</v>
      </c>
      <c r="K21" s="1" t="s">
        <v>124</v>
      </c>
      <c r="N21" s="1" t="s">
        <v>1624</v>
      </c>
      <c r="O21" s="1" t="s">
        <v>34</v>
      </c>
      <c r="P21" s="1" t="s">
        <v>1623</v>
      </c>
      <c r="Q21" s="1" t="s">
        <v>1645</v>
      </c>
      <c r="R21" s="1" t="s">
        <v>1646</v>
      </c>
    </row>
    <row r="22" spans="1:18" x14ac:dyDescent="0.45">
      <c r="A22" s="6">
        <f t="shared" si="0"/>
        <v>50921</v>
      </c>
      <c r="B22" s="6">
        <f>COUNTIF(D$1:D22,D22)</f>
        <v>1</v>
      </c>
      <c r="C22" s="1">
        <v>5092</v>
      </c>
      <c r="D22" s="1" t="s">
        <v>125</v>
      </c>
      <c r="F22" s="1" t="s">
        <v>126</v>
      </c>
      <c r="G22" s="1" t="s">
        <v>69</v>
      </c>
      <c r="I22" s="1" t="s">
        <v>70</v>
      </c>
      <c r="K22" s="1" t="s">
        <v>127</v>
      </c>
      <c r="N22" s="1" t="s">
        <v>1624</v>
      </c>
      <c r="O22" s="1" t="s">
        <v>34</v>
      </c>
      <c r="P22" s="1" t="s">
        <v>1623</v>
      </c>
      <c r="Q22" s="1" t="s">
        <v>1645</v>
      </c>
      <c r="R22" s="1" t="s">
        <v>1646</v>
      </c>
    </row>
    <row r="23" spans="1:18" x14ac:dyDescent="0.45">
      <c r="A23" s="6">
        <f t="shared" si="0"/>
        <v>21531</v>
      </c>
      <c r="B23" s="6">
        <f>COUNTIF(D$1:D23,D23)</f>
        <v>1</v>
      </c>
      <c r="C23" s="1">
        <v>2153</v>
      </c>
      <c r="D23" s="1" t="s">
        <v>128</v>
      </c>
      <c r="F23" s="1" t="s">
        <v>129</v>
      </c>
      <c r="G23" s="1" t="s">
        <v>130</v>
      </c>
      <c r="I23" s="1" t="s">
        <v>87</v>
      </c>
      <c r="K23" s="1" t="s">
        <v>131</v>
      </c>
      <c r="N23" s="1" t="s">
        <v>1624</v>
      </c>
      <c r="O23" s="1" t="s">
        <v>34</v>
      </c>
      <c r="P23" s="1" t="s">
        <v>1623</v>
      </c>
      <c r="Q23" s="1" t="s">
        <v>1645</v>
      </c>
      <c r="R23" s="1" t="s">
        <v>1646</v>
      </c>
    </row>
    <row r="24" spans="1:18" x14ac:dyDescent="0.45">
      <c r="A24" s="6">
        <f t="shared" si="0"/>
        <v>1531</v>
      </c>
      <c r="B24" s="6">
        <f>COUNTIF(D$1:D24,D24)</f>
        <v>1</v>
      </c>
      <c r="C24" s="1">
        <v>153</v>
      </c>
      <c r="D24" s="1" t="s">
        <v>132</v>
      </c>
      <c r="F24" s="1" t="s">
        <v>133</v>
      </c>
      <c r="G24" s="1" t="s">
        <v>134</v>
      </c>
      <c r="I24" s="1" t="s">
        <v>70</v>
      </c>
      <c r="K24" s="1" t="s">
        <v>135</v>
      </c>
      <c r="N24" s="1" t="s">
        <v>1624</v>
      </c>
      <c r="O24" s="1" t="s">
        <v>34</v>
      </c>
      <c r="P24" s="1" t="s">
        <v>1623</v>
      </c>
      <c r="Q24" s="1" t="s">
        <v>1645</v>
      </c>
      <c r="R24" s="1" t="s">
        <v>1646</v>
      </c>
    </row>
    <row r="25" spans="1:18" x14ac:dyDescent="0.45">
      <c r="A25" s="6">
        <f t="shared" si="0"/>
        <v>1551</v>
      </c>
      <c r="B25" s="6">
        <f>COUNTIF(D$1:D25,D25)</f>
        <v>1</v>
      </c>
      <c r="C25" s="1">
        <v>155</v>
      </c>
      <c r="D25" s="1" t="s">
        <v>136</v>
      </c>
      <c r="F25" s="1" t="s">
        <v>137</v>
      </c>
      <c r="G25" s="1" t="s">
        <v>134</v>
      </c>
      <c r="I25" s="1" t="s">
        <v>70</v>
      </c>
      <c r="K25" s="1" t="s">
        <v>138</v>
      </c>
      <c r="N25" s="1" t="s">
        <v>1624</v>
      </c>
      <c r="O25" s="1" t="s">
        <v>34</v>
      </c>
      <c r="P25" s="1" t="s">
        <v>1623</v>
      </c>
      <c r="Q25" s="1" t="s">
        <v>1645</v>
      </c>
      <c r="R25" s="1" t="s">
        <v>1646</v>
      </c>
    </row>
    <row r="26" spans="1:18" x14ac:dyDescent="0.45">
      <c r="A26" s="6">
        <f t="shared" si="0"/>
        <v>10181</v>
      </c>
      <c r="B26" s="6">
        <f>COUNTIF(D$1:D26,D26)</f>
        <v>1</v>
      </c>
      <c r="C26" s="1">
        <v>1018</v>
      </c>
      <c r="D26" s="1" t="s">
        <v>139</v>
      </c>
      <c r="F26" s="1" t="s">
        <v>140</v>
      </c>
      <c r="G26" s="1" t="s">
        <v>141</v>
      </c>
      <c r="I26" s="1" t="s">
        <v>79</v>
      </c>
      <c r="K26" s="1" t="s">
        <v>142</v>
      </c>
      <c r="N26" s="1" t="s">
        <v>1624</v>
      </c>
      <c r="O26" s="1" t="s">
        <v>34</v>
      </c>
      <c r="P26" s="1" t="s">
        <v>1623</v>
      </c>
      <c r="Q26" s="1" t="s">
        <v>1645</v>
      </c>
      <c r="R26" s="1" t="s">
        <v>1646</v>
      </c>
    </row>
    <row r="27" spans="1:18" x14ac:dyDescent="0.45">
      <c r="A27" s="6">
        <f t="shared" si="0"/>
        <v>50141</v>
      </c>
      <c r="B27" s="6">
        <f>COUNTIF(D$1:D27,D27)</f>
        <v>1</v>
      </c>
      <c r="C27" s="1">
        <v>5014</v>
      </c>
      <c r="D27" s="1" t="s">
        <v>143</v>
      </c>
      <c r="F27" s="1" t="s">
        <v>144</v>
      </c>
      <c r="G27" s="1" t="s">
        <v>145</v>
      </c>
      <c r="I27" s="1" t="s">
        <v>79</v>
      </c>
      <c r="K27" s="1" t="s">
        <v>146</v>
      </c>
      <c r="N27" s="1" t="s">
        <v>1624</v>
      </c>
      <c r="O27" s="1" t="s">
        <v>34</v>
      </c>
      <c r="P27" s="1" t="s">
        <v>1623</v>
      </c>
      <c r="Q27" s="1" t="s">
        <v>1645</v>
      </c>
      <c r="R27" s="1" t="s">
        <v>1646</v>
      </c>
    </row>
    <row r="28" spans="1:18" x14ac:dyDescent="0.45">
      <c r="A28" s="6">
        <f t="shared" si="0"/>
        <v>50941</v>
      </c>
      <c r="B28" s="6">
        <f>COUNTIF(D$1:D28,D28)</f>
        <v>1</v>
      </c>
      <c r="C28" s="1">
        <v>5094</v>
      </c>
      <c r="D28" s="1" t="s">
        <v>147</v>
      </c>
      <c r="F28" s="1" t="s">
        <v>148</v>
      </c>
      <c r="G28" s="1" t="s">
        <v>69</v>
      </c>
      <c r="I28" s="1" t="s">
        <v>70</v>
      </c>
      <c r="K28" s="1" t="s">
        <v>149</v>
      </c>
      <c r="N28" s="1" t="s">
        <v>1624</v>
      </c>
      <c r="O28" s="1" t="s">
        <v>34</v>
      </c>
      <c r="P28" s="1" t="s">
        <v>1623</v>
      </c>
      <c r="Q28" s="1" t="s">
        <v>1645</v>
      </c>
      <c r="R28" s="1" t="s">
        <v>1646</v>
      </c>
    </row>
    <row r="29" spans="1:18" x14ac:dyDescent="0.45">
      <c r="A29" s="6">
        <f t="shared" si="0"/>
        <v>53691</v>
      </c>
      <c r="B29" s="6">
        <f>COUNTIF(D$1:D29,D29)</f>
        <v>1</v>
      </c>
      <c r="C29" s="1">
        <v>5369</v>
      </c>
      <c r="D29" s="1" t="s">
        <v>150</v>
      </c>
      <c r="F29" s="1" t="s">
        <v>151</v>
      </c>
      <c r="G29" s="1" t="s">
        <v>152</v>
      </c>
      <c r="I29" s="1" t="s">
        <v>70</v>
      </c>
      <c r="K29" s="1" t="s">
        <v>153</v>
      </c>
      <c r="N29" s="1" t="s">
        <v>1624</v>
      </c>
      <c r="O29" s="1" t="s">
        <v>34</v>
      </c>
      <c r="P29" s="1" t="s">
        <v>1623</v>
      </c>
      <c r="Q29" s="1" t="s">
        <v>1645</v>
      </c>
      <c r="R29" s="1" t="s">
        <v>1646</v>
      </c>
    </row>
    <row r="30" spans="1:18" x14ac:dyDescent="0.45">
      <c r="A30" s="6">
        <f t="shared" si="0"/>
        <v>21001</v>
      </c>
      <c r="B30" s="6">
        <f>COUNTIF(D$1:D30,D30)</f>
        <v>1</v>
      </c>
      <c r="C30" s="1">
        <v>2100</v>
      </c>
      <c r="D30" s="1" t="s">
        <v>154</v>
      </c>
      <c r="F30" s="1" t="s">
        <v>155</v>
      </c>
      <c r="G30" s="1" t="s">
        <v>156</v>
      </c>
      <c r="I30" s="1" t="s">
        <v>87</v>
      </c>
      <c r="K30" s="1" t="s">
        <v>157</v>
      </c>
      <c r="N30" s="1" t="s">
        <v>1624</v>
      </c>
      <c r="O30" s="1" t="s">
        <v>34</v>
      </c>
      <c r="P30" s="1" t="s">
        <v>1623</v>
      </c>
      <c r="Q30" s="1" t="s">
        <v>1645</v>
      </c>
      <c r="R30" s="1" t="s">
        <v>1646</v>
      </c>
    </row>
    <row r="31" spans="1:18" x14ac:dyDescent="0.45">
      <c r="A31" s="6">
        <f t="shared" si="0"/>
        <v>53681</v>
      </c>
      <c r="B31" s="6">
        <f>COUNTIF(D$1:D31,D31)</f>
        <v>1</v>
      </c>
      <c r="C31" s="1">
        <v>5368</v>
      </c>
      <c r="D31" s="1" t="s">
        <v>158</v>
      </c>
      <c r="F31" s="1" t="s">
        <v>159</v>
      </c>
      <c r="G31" s="1" t="s">
        <v>152</v>
      </c>
      <c r="I31" s="1" t="s">
        <v>70</v>
      </c>
      <c r="K31" s="1" t="s">
        <v>160</v>
      </c>
      <c r="N31" s="1" t="s">
        <v>1624</v>
      </c>
      <c r="O31" s="1" t="s">
        <v>34</v>
      </c>
      <c r="P31" s="1" t="s">
        <v>1623</v>
      </c>
      <c r="Q31" s="1" t="s">
        <v>1645</v>
      </c>
      <c r="R31" s="1" t="s">
        <v>1646</v>
      </c>
    </row>
    <row r="32" spans="1:18" x14ac:dyDescent="0.45">
      <c r="A32" s="6">
        <f t="shared" si="0"/>
        <v>53701</v>
      </c>
      <c r="B32" s="6">
        <f>COUNTIF(D$1:D32,D32)</f>
        <v>1</v>
      </c>
      <c r="C32" s="1">
        <v>5370</v>
      </c>
      <c r="D32" s="1" t="s">
        <v>161</v>
      </c>
      <c r="F32" s="1" t="s">
        <v>162</v>
      </c>
      <c r="G32" s="1" t="s">
        <v>152</v>
      </c>
      <c r="I32" s="1" t="s">
        <v>70</v>
      </c>
      <c r="K32" s="1" t="s">
        <v>163</v>
      </c>
      <c r="N32" s="1" t="s">
        <v>1624</v>
      </c>
      <c r="O32" s="1" t="s">
        <v>34</v>
      </c>
      <c r="P32" s="1" t="s">
        <v>1623</v>
      </c>
      <c r="Q32" s="1" t="s">
        <v>1645</v>
      </c>
      <c r="R32" s="1" t="s">
        <v>1646</v>
      </c>
    </row>
    <row r="33" spans="1:18" x14ac:dyDescent="0.45">
      <c r="A33" s="6">
        <f t="shared" si="0"/>
        <v>30231</v>
      </c>
      <c r="B33" s="6">
        <f>COUNTIF(D$1:D33,D33)</f>
        <v>1</v>
      </c>
      <c r="C33" s="1">
        <v>3023</v>
      </c>
      <c r="D33" s="1" t="s">
        <v>164</v>
      </c>
      <c r="F33" s="1" t="s">
        <v>165</v>
      </c>
      <c r="G33" s="1" t="s">
        <v>50</v>
      </c>
      <c r="I33" s="1" t="s">
        <v>64</v>
      </c>
      <c r="K33" s="1" t="s">
        <v>1648</v>
      </c>
      <c r="N33" s="1" t="s">
        <v>1624</v>
      </c>
      <c r="O33" s="1" t="s">
        <v>34</v>
      </c>
      <c r="P33" s="1" t="s">
        <v>1623</v>
      </c>
      <c r="Q33" s="1" t="s">
        <v>1645</v>
      </c>
      <c r="R33" s="1" t="s">
        <v>1646</v>
      </c>
    </row>
    <row r="34" spans="1:18" x14ac:dyDescent="0.45">
      <c r="A34" s="6">
        <f t="shared" si="0"/>
        <v>30671</v>
      </c>
      <c r="B34" s="6">
        <f>COUNTIF(D$1:D34,D34)</f>
        <v>1</v>
      </c>
      <c r="C34" s="1">
        <v>3067</v>
      </c>
      <c r="D34" s="1" t="s">
        <v>166</v>
      </c>
      <c r="F34" s="1" t="s">
        <v>167</v>
      </c>
      <c r="G34" s="1" t="s">
        <v>63</v>
      </c>
      <c r="I34" s="1" t="s">
        <v>64</v>
      </c>
      <c r="K34" s="1" t="s">
        <v>168</v>
      </c>
      <c r="N34" s="1" t="s">
        <v>1624</v>
      </c>
      <c r="O34" s="1" t="s">
        <v>34</v>
      </c>
      <c r="P34" s="1" t="s">
        <v>1623</v>
      </c>
      <c r="Q34" s="1" t="s">
        <v>1645</v>
      </c>
      <c r="R34" s="1" t="s">
        <v>1646</v>
      </c>
    </row>
    <row r="35" spans="1:18" x14ac:dyDescent="0.45">
      <c r="A35" s="6">
        <f t="shared" si="0"/>
        <v>30591</v>
      </c>
      <c r="B35" s="6">
        <f>COUNTIF(D$1:D35,D35)</f>
        <v>1</v>
      </c>
      <c r="C35" s="1">
        <v>3059</v>
      </c>
      <c r="D35" s="1" t="s">
        <v>169</v>
      </c>
      <c r="F35" s="1" t="s">
        <v>170</v>
      </c>
      <c r="G35" s="1" t="s">
        <v>63</v>
      </c>
      <c r="I35" s="1" t="s">
        <v>56</v>
      </c>
      <c r="K35" s="1" t="s">
        <v>171</v>
      </c>
      <c r="N35" s="1" t="s">
        <v>1624</v>
      </c>
      <c r="O35" s="1" t="s">
        <v>34</v>
      </c>
      <c r="P35" s="1" t="s">
        <v>1623</v>
      </c>
      <c r="Q35" s="1" t="s">
        <v>1645</v>
      </c>
      <c r="R35" s="1" t="s">
        <v>1646</v>
      </c>
    </row>
    <row r="36" spans="1:18" x14ac:dyDescent="0.45">
      <c r="A36" s="6">
        <f t="shared" si="0"/>
        <v>25101</v>
      </c>
      <c r="B36" s="6">
        <f>COUNTIF(D$1:D36,D36)</f>
        <v>1</v>
      </c>
      <c r="C36" s="1">
        <v>2510</v>
      </c>
      <c r="D36" s="1" t="s">
        <v>172</v>
      </c>
      <c r="F36" s="1" t="s">
        <v>173</v>
      </c>
      <c r="G36" s="1" t="s">
        <v>98</v>
      </c>
      <c r="I36" s="1" t="s">
        <v>79</v>
      </c>
      <c r="K36" s="1" t="s">
        <v>174</v>
      </c>
      <c r="N36" s="1" t="s">
        <v>1624</v>
      </c>
      <c r="O36" s="1" t="s">
        <v>34</v>
      </c>
      <c r="P36" s="1" t="s">
        <v>1623</v>
      </c>
      <c r="Q36" s="1" t="s">
        <v>1645</v>
      </c>
      <c r="R36" s="1" t="s">
        <v>1646</v>
      </c>
    </row>
    <row r="37" spans="1:18" x14ac:dyDescent="0.45">
      <c r="A37" s="6">
        <f t="shared" si="0"/>
        <v>53041</v>
      </c>
      <c r="B37" s="6">
        <f>COUNTIF(D$1:D37,D37)</f>
        <v>1</v>
      </c>
      <c r="C37" s="1">
        <v>5304</v>
      </c>
      <c r="D37" s="1" t="s">
        <v>175</v>
      </c>
      <c r="F37" s="1" t="s">
        <v>176</v>
      </c>
      <c r="G37" s="1" t="s">
        <v>177</v>
      </c>
      <c r="I37" s="1" t="s">
        <v>87</v>
      </c>
      <c r="K37" s="1" t="s">
        <v>178</v>
      </c>
      <c r="N37" s="1" t="s">
        <v>1624</v>
      </c>
      <c r="O37" s="1" t="s">
        <v>34</v>
      </c>
      <c r="P37" s="1" t="s">
        <v>1623</v>
      </c>
      <c r="Q37" s="1" t="s">
        <v>1645</v>
      </c>
      <c r="R37" s="1" t="s">
        <v>1646</v>
      </c>
    </row>
    <row r="38" spans="1:18" x14ac:dyDescent="0.45">
      <c r="A38" s="6">
        <f t="shared" si="0"/>
        <v>50061</v>
      </c>
      <c r="B38" s="6">
        <f>COUNTIF(D$1:D38,D38)</f>
        <v>1</v>
      </c>
      <c r="C38" s="1">
        <v>5006</v>
      </c>
      <c r="D38" s="1" t="s">
        <v>179</v>
      </c>
      <c r="F38" s="1" t="s">
        <v>180</v>
      </c>
      <c r="G38" s="1" t="s">
        <v>145</v>
      </c>
      <c r="I38" s="1" t="s">
        <v>70</v>
      </c>
      <c r="K38" s="1" t="s">
        <v>181</v>
      </c>
      <c r="N38" s="1" t="s">
        <v>1624</v>
      </c>
      <c r="O38" s="1" t="s">
        <v>34</v>
      </c>
      <c r="P38" s="1" t="s">
        <v>1623</v>
      </c>
      <c r="Q38" s="1" t="s">
        <v>1645</v>
      </c>
      <c r="R38" s="1" t="s">
        <v>1646</v>
      </c>
    </row>
    <row r="39" spans="1:18" x14ac:dyDescent="0.45">
      <c r="A39" s="6">
        <f t="shared" si="0"/>
        <v>53011</v>
      </c>
      <c r="B39" s="6">
        <f>COUNTIF(D$1:D39,D39)</f>
        <v>1</v>
      </c>
      <c r="C39" s="1">
        <v>5301</v>
      </c>
      <c r="D39" s="1" t="s">
        <v>182</v>
      </c>
      <c r="F39" s="1" t="s">
        <v>183</v>
      </c>
      <c r="G39" s="1" t="s">
        <v>177</v>
      </c>
      <c r="I39" s="1" t="s">
        <v>70</v>
      </c>
      <c r="K39" s="1" t="s">
        <v>184</v>
      </c>
      <c r="N39" s="1" t="s">
        <v>1624</v>
      </c>
      <c r="O39" s="1" t="s">
        <v>34</v>
      </c>
      <c r="P39" s="1" t="s">
        <v>1623</v>
      </c>
      <c r="Q39" s="1" t="s">
        <v>1645</v>
      </c>
      <c r="R39" s="1" t="s">
        <v>1646</v>
      </c>
    </row>
    <row r="40" spans="1:18" x14ac:dyDescent="0.45">
      <c r="A40" s="6">
        <f t="shared" si="0"/>
        <v>53001</v>
      </c>
      <c r="B40" s="6">
        <f>COUNTIF(D$1:D40,D40)</f>
        <v>1</v>
      </c>
      <c r="C40" s="1">
        <v>5300</v>
      </c>
      <c r="D40" s="1" t="s">
        <v>185</v>
      </c>
      <c r="F40" s="1" t="s">
        <v>186</v>
      </c>
      <c r="G40" s="1" t="s">
        <v>177</v>
      </c>
      <c r="I40" s="1" t="s">
        <v>70</v>
      </c>
      <c r="K40" s="1" t="s">
        <v>187</v>
      </c>
      <c r="N40" s="1" t="s">
        <v>1624</v>
      </c>
      <c r="O40" s="1" t="s">
        <v>34</v>
      </c>
      <c r="P40" s="1" t="s">
        <v>1623</v>
      </c>
      <c r="Q40" s="1" t="s">
        <v>1645</v>
      </c>
      <c r="R40" s="1" t="s">
        <v>1646</v>
      </c>
    </row>
    <row r="41" spans="1:18" x14ac:dyDescent="0.45">
      <c r="A41" s="6">
        <f t="shared" si="0"/>
        <v>27031</v>
      </c>
      <c r="B41" s="6">
        <f>COUNTIF(D$1:D41,D41)</f>
        <v>1</v>
      </c>
      <c r="C41" s="1">
        <v>2703</v>
      </c>
      <c r="D41" s="1" t="s">
        <v>188</v>
      </c>
      <c r="F41" s="1" t="s">
        <v>189</v>
      </c>
      <c r="G41" s="1" t="s">
        <v>190</v>
      </c>
      <c r="I41" s="1" t="s">
        <v>70</v>
      </c>
      <c r="K41" s="1" t="s">
        <v>191</v>
      </c>
      <c r="N41" s="1" t="s">
        <v>1624</v>
      </c>
      <c r="O41" s="1" t="s">
        <v>34</v>
      </c>
      <c r="P41" s="1" t="s">
        <v>1623</v>
      </c>
      <c r="Q41" s="1" t="s">
        <v>1645</v>
      </c>
      <c r="R41" s="1" t="s">
        <v>1646</v>
      </c>
    </row>
    <row r="42" spans="1:18" x14ac:dyDescent="0.45">
      <c r="A42" s="6">
        <f t="shared" si="0"/>
        <v>50021</v>
      </c>
      <c r="B42" s="6">
        <f>COUNTIF(D$1:D42,D42)</f>
        <v>1</v>
      </c>
      <c r="C42" s="1">
        <v>5002</v>
      </c>
      <c r="D42" s="1" t="s">
        <v>192</v>
      </c>
      <c r="F42" s="1" t="s">
        <v>193</v>
      </c>
      <c r="G42" s="1" t="s">
        <v>145</v>
      </c>
      <c r="I42" s="1" t="s">
        <v>87</v>
      </c>
      <c r="K42" s="1" t="s">
        <v>194</v>
      </c>
      <c r="N42" s="1" t="s">
        <v>1624</v>
      </c>
      <c r="O42" s="1" t="s">
        <v>34</v>
      </c>
      <c r="P42" s="1" t="s">
        <v>1623</v>
      </c>
      <c r="Q42" s="1" t="s">
        <v>1645</v>
      </c>
      <c r="R42" s="1" t="s">
        <v>1646</v>
      </c>
    </row>
    <row r="43" spans="1:18" x14ac:dyDescent="0.45">
      <c r="A43" s="6">
        <f t="shared" si="0"/>
        <v>50121</v>
      </c>
      <c r="B43" s="6">
        <f>COUNTIF(D$1:D43,D43)</f>
        <v>1</v>
      </c>
      <c r="C43" s="1">
        <v>5012</v>
      </c>
      <c r="D43" s="1" t="s">
        <v>195</v>
      </c>
      <c r="F43" s="1" t="s">
        <v>196</v>
      </c>
      <c r="G43" s="1" t="s">
        <v>145</v>
      </c>
      <c r="I43" s="1" t="s">
        <v>87</v>
      </c>
      <c r="K43" s="1" t="s">
        <v>197</v>
      </c>
      <c r="N43" s="1" t="s">
        <v>1624</v>
      </c>
      <c r="O43" s="1" t="s">
        <v>34</v>
      </c>
      <c r="P43" s="1" t="s">
        <v>1623</v>
      </c>
      <c r="Q43" s="1" t="s">
        <v>1645</v>
      </c>
      <c r="R43" s="1" t="s">
        <v>1646</v>
      </c>
    </row>
    <row r="44" spans="1:18" x14ac:dyDescent="0.45">
      <c r="A44" s="6">
        <f t="shared" si="0"/>
        <v>30571</v>
      </c>
      <c r="B44" s="6">
        <f>COUNTIF(D$1:D44,D44)</f>
        <v>1</v>
      </c>
      <c r="C44" s="1">
        <v>3057</v>
      </c>
      <c r="D44" s="1" t="s">
        <v>198</v>
      </c>
      <c r="F44" s="1" t="s">
        <v>199</v>
      </c>
      <c r="G44" s="1" t="s">
        <v>63</v>
      </c>
      <c r="I44" s="1" t="s">
        <v>56</v>
      </c>
      <c r="K44" s="1" t="s">
        <v>200</v>
      </c>
      <c r="N44" s="1" t="s">
        <v>1624</v>
      </c>
      <c r="O44" s="1" t="s">
        <v>34</v>
      </c>
      <c r="P44" s="1" t="s">
        <v>1623</v>
      </c>
      <c r="Q44" s="1" t="s">
        <v>1645</v>
      </c>
      <c r="R44" s="1" t="s">
        <v>1646</v>
      </c>
    </row>
    <row r="45" spans="1:18" x14ac:dyDescent="0.45">
      <c r="A45" s="6">
        <f t="shared" si="0"/>
        <v>1521</v>
      </c>
      <c r="B45" s="6">
        <f>COUNTIF(D$1:D45,D45)</f>
        <v>1</v>
      </c>
      <c r="C45" s="1">
        <v>152</v>
      </c>
      <c r="D45" s="1" t="s">
        <v>201</v>
      </c>
      <c r="F45" s="1" t="s">
        <v>202</v>
      </c>
      <c r="G45" s="1" t="s">
        <v>134</v>
      </c>
      <c r="I45" s="1" t="s">
        <v>87</v>
      </c>
      <c r="K45" s="1" t="s">
        <v>203</v>
      </c>
      <c r="N45" s="1" t="s">
        <v>1624</v>
      </c>
      <c r="O45" s="1" t="s">
        <v>34</v>
      </c>
      <c r="P45" s="1" t="s">
        <v>1623</v>
      </c>
      <c r="Q45" s="1" t="s">
        <v>1645</v>
      </c>
      <c r="R45" s="1" t="s">
        <v>1646</v>
      </c>
    </row>
    <row r="46" spans="1:18" x14ac:dyDescent="0.45">
      <c r="A46" s="6">
        <f t="shared" si="0"/>
        <v>26021</v>
      </c>
      <c r="B46" s="6">
        <f>COUNTIF(D$1:D46,D46)</f>
        <v>1</v>
      </c>
      <c r="C46" s="1">
        <v>2602</v>
      </c>
      <c r="D46" s="1" t="s">
        <v>204</v>
      </c>
      <c r="F46" s="1" t="s">
        <v>205</v>
      </c>
      <c r="G46" s="1" t="s">
        <v>74</v>
      </c>
      <c r="I46" s="1" t="s">
        <v>70</v>
      </c>
      <c r="K46" s="1" t="s">
        <v>206</v>
      </c>
      <c r="N46" s="1" t="s">
        <v>1624</v>
      </c>
      <c r="O46" s="1" t="s">
        <v>34</v>
      </c>
      <c r="P46" s="1" t="s">
        <v>1623</v>
      </c>
      <c r="Q46" s="1" t="s">
        <v>1645</v>
      </c>
      <c r="R46" s="1" t="s">
        <v>1646</v>
      </c>
    </row>
    <row r="47" spans="1:18" x14ac:dyDescent="0.45">
      <c r="A47" s="6">
        <f t="shared" si="0"/>
        <v>31061</v>
      </c>
      <c r="B47" s="6">
        <f>COUNTIF(D$1:D47,D47)</f>
        <v>1</v>
      </c>
      <c r="C47" s="1">
        <v>3106</v>
      </c>
      <c r="D47" s="1" t="s">
        <v>207</v>
      </c>
      <c r="F47" s="1" t="s">
        <v>208</v>
      </c>
      <c r="G47" s="1" t="s">
        <v>209</v>
      </c>
      <c r="I47" s="1" t="s">
        <v>64</v>
      </c>
      <c r="K47" s="1" t="s">
        <v>210</v>
      </c>
      <c r="N47" s="1" t="s">
        <v>1624</v>
      </c>
      <c r="O47" s="1" t="s">
        <v>34</v>
      </c>
      <c r="P47" s="1" t="s">
        <v>1623</v>
      </c>
      <c r="Q47" s="1" t="s">
        <v>1645</v>
      </c>
      <c r="R47" s="1" t="s">
        <v>1646</v>
      </c>
    </row>
    <row r="48" spans="1:18" x14ac:dyDescent="0.45">
      <c r="A48" s="6">
        <f t="shared" si="0"/>
        <v>13131</v>
      </c>
      <c r="B48" s="6">
        <f>COUNTIF(D$1:D48,D48)</f>
        <v>1</v>
      </c>
      <c r="C48" s="1">
        <v>1313</v>
      </c>
      <c r="D48" s="1" t="s">
        <v>211</v>
      </c>
      <c r="F48" s="1" t="s">
        <v>212</v>
      </c>
      <c r="G48" s="1" t="s">
        <v>113</v>
      </c>
      <c r="I48" s="1" t="s">
        <v>70</v>
      </c>
      <c r="K48" s="1" t="s">
        <v>213</v>
      </c>
      <c r="N48" s="1" t="s">
        <v>1624</v>
      </c>
      <c r="O48" s="1" t="s">
        <v>34</v>
      </c>
      <c r="P48" s="1" t="s">
        <v>1623</v>
      </c>
      <c r="Q48" s="1" t="s">
        <v>1645</v>
      </c>
      <c r="R48" s="1" t="s">
        <v>1646</v>
      </c>
    </row>
    <row r="49" spans="1:18" x14ac:dyDescent="0.45">
      <c r="A49" s="6">
        <f t="shared" si="0"/>
        <v>53601</v>
      </c>
      <c r="B49" s="6">
        <f>COUNTIF(D$1:D49,D49)</f>
        <v>1</v>
      </c>
      <c r="C49" s="1">
        <v>5360</v>
      </c>
      <c r="D49" s="1" t="s">
        <v>214</v>
      </c>
      <c r="F49" s="1" t="s">
        <v>215</v>
      </c>
      <c r="G49" s="1" t="s">
        <v>152</v>
      </c>
      <c r="I49" s="1" t="s">
        <v>87</v>
      </c>
      <c r="K49" s="1" t="s">
        <v>1648</v>
      </c>
      <c r="N49" s="1" t="s">
        <v>1624</v>
      </c>
      <c r="O49" s="1" t="s">
        <v>34</v>
      </c>
      <c r="P49" s="1" t="s">
        <v>1623</v>
      </c>
      <c r="Q49" s="1" t="s">
        <v>1645</v>
      </c>
      <c r="R49" s="1" t="s">
        <v>1646</v>
      </c>
    </row>
    <row r="50" spans="1:18" x14ac:dyDescent="0.45">
      <c r="A50" s="6">
        <f t="shared" si="0"/>
        <v>50601</v>
      </c>
      <c r="B50" s="6">
        <f>COUNTIF(D$1:D50,D50)</f>
        <v>1</v>
      </c>
      <c r="C50" s="1">
        <v>5060</v>
      </c>
      <c r="D50" s="1" t="s">
        <v>216</v>
      </c>
      <c r="F50" s="1" t="s">
        <v>217</v>
      </c>
      <c r="G50" s="1" t="s">
        <v>145</v>
      </c>
      <c r="I50" s="1" t="s">
        <v>87</v>
      </c>
      <c r="K50" s="1" t="s">
        <v>218</v>
      </c>
      <c r="N50" s="1" t="s">
        <v>1624</v>
      </c>
      <c r="O50" s="1" t="s">
        <v>34</v>
      </c>
      <c r="P50" s="1" t="s">
        <v>1623</v>
      </c>
      <c r="Q50" s="1" t="s">
        <v>1645</v>
      </c>
      <c r="R50" s="1" t="s">
        <v>1646</v>
      </c>
    </row>
    <row r="51" spans="1:18" x14ac:dyDescent="0.45">
      <c r="A51" s="6">
        <f t="shared" si="0"/>
        <v>54911</v>
      </c>
      <c r="B51" s="6">
        <f>COUNTIF(D$1:D51,D51)</f>
        <v>1</v>
      </c>
      <c r="C51" s="1">
        <v>5491</v>
      </c>
      <c r="D51" s="1" t="s">
        <v>219</v>
      </c>
      <c r="F51" s="1" t="s">
        <v>220</v>
      </c>
      <c r="G51" s="1" t="s">
        <v>221</v>
      </c>
      <c r="K51" s="1" t="s">
        <v>222</v>
      </c>
      <c r="N51" s="1" t="s">
        <v>1624</v>
      </c>
      <c r="O51" s="1" t="s">
        <v>34</v>
      </c>
      <c r="P51" s="1" t="s">
        <v>1623</v>
      </c>
      <c r="Q51" s="1" t="s">
        <v>1645</v>
      </c>
      <c r="R51" s="1" t="s">
        <v>1646</v>
      </c>
    </row>
    <row r="52" spans="1:18" x14ac:dyDescent="0.45">
      <c r="A52" s="6">
        <f t="shared" si="0"/>
        <v>50011</v>
      </c>
      <c r="B52" s="6">
        <f>COUNTIF(D$1:D52,D52)</f>
        <v>1</v>
      </c>
      <c r="C52" s="1">
        <v>5001</v>
      </c>
      <c r="D52" s="1" t="s">
        <v>223</v>
      </c>
      <c r="F52" s="1" t="s">
        <v>224</v>
      </c>
      <c r="G52" s="1" t="s">
        <v>145</v>
      </c>
      <c r="I52" s="1" t="s">
        <v>87</v>
      </c>
      <c r="K52" s="1" t="s">
        <v>225</v>
      </c>
      <c r="N52" s="1" t="s">
        <v>1624</v>
      </c>
      <c r="O52" s="1" t="s">
        <v>34</v>
      </c>
      <c r="P52" s="1" t="s">
        <v>1623</v>
      </c>
      <c r="Q52" s="1" t="s">
        <v>1645</v>
      </c>
      <c r="R52" s="1" t="s">
        <v>1646</v>
      </c>
    </row>
    <row r="53" spans="1:18" x14ac:dyDescent="0.45">
      <c r="A53" s="6">
        <f t="shared" si="0"/>
        <v>50161</v>
      </c>
      <c r="B53" s="6">
        <f>COUNTIF(D$1:D53,D53)</f>
        <v>1</v>
      </c>
      <c r="C53" s="1">
        <v>5016</v>
      </c>
      <c r="D53" s="1" t="s">
        <v>226</v>
      </c>
      <c r="F53" s="1" t="s">
        <v>227</v>
      </c>
      <c r="G53" s="1" t="s">
        <v>145</v>
      </c>
      <c r="I53" s="1" t="s">
        <v>87</v>
      </c>
      <c r="K53" s="1" t="s">
        <v>228</v>
      </c>
      <c r="N53" s="1" t="s">
        <v>1624</v>
      </c>
      <c r="O53" s="1" t="s">
        <v>34</v>
      </c>
      <c r="P53" s="1" t="s">
        <v>1623</v>
      </c>
      <c r="Q53" s="1" t="s">
        <v>1645</v>
      </c>
      <c r="R53" s="1" t="s">
        <v>1646</v>
      </c>
    </row>
    <row r="54" spans="1:18" x14ac:dyDescent="0.45">
      <c r="A54" s="6">
        <f t="shared" si="0"/>
        <v>31</v>
      </c>
      <c r="B54" s="6">
        <f>COUNTIF(D$1:D54,D54)</f>
        <v>1</v>
      </c>
      <c r="C54" s="1">
        <v>3</v>
      </c>
      <c r="D54" s="1" t="s">
        <v>229</v>
      </c>
      <c r="F54" s="1" t="s">
        <v>230</v>
      </c>
      <c r="G54" s="1" t="s">
        <v>231</v>
      </c>
      <c r="K54" s="1" t="s">
        <v>1648</v>
      </c>
      <c r="N54" s="1" t="s">
        <v>1624</v>
      </c>
      <c r="O54" s="1" t="s">
        <v>34</v>
      </c>
      <c r="P54" s="1" t="s">
        <v>1623</v>
      </c>
      <c r="Q54" s="1" t="s">
        <v>1645</v>
      </c>
      <c r="R54" s="1" t="s">
        <v>1646</v>
      </c>
    </row>
    <row r="55" spans="1:18" x14ac:dyDescent="0.45">
      <c r="A55" s="6">
        <f t="shared" si="0"/>
        <v>30111</v>
      </c>
      <c r="B55" s="6">
        <f>COUNTIF(D$1:D55,D55)</f>
        <v>1</v>
      </c>
      <c r="C55" s="1">
        <v>3011</v>
      </c>
      <c r="D55" s="1" t="s">
        <v>232</v>
      </c>
      <c r="F55" s="1" t="s">
        <v>233</v>
      </c>
      <c r="G55" s="1" t="s">
        <v>50</v>
      </c>
      <c r="I55" s="1" t="s">
        <v>56</v>
      </c>
      <c r="K55" s="1" t="s">
        <v>1648</v>
      </c>
      <c r="N55" s="1" t="s">
        <v>1624</v>
      </c>
      <c r="O55" s="1" t="s">
        <v>34</v>
      </c>
      <c r="P55" s="1" t="s">
        <v>1623</v>
      </c>
      <c r="Q55" s="1" t="s">
        <v>1645</v>
      </c>
      <c r="R55" s="1" t="s">
        <v>1646</v>
      </c>
    </row>
    <row r="56" spans="1:18" x14ac:dyDescent="0.45">
      <c r="A56" s="6">
        <f t="shared" si="0"/>
        <v>53051</v>
      </c>
      <c r="B56" s="6">
        <f>COUNTIF(D$1:D56,D56)</f>
        <v>1</v>
      </c>
      <c r="C56" s="1">
        <v>5305</v>
      </c>
      <c r="D56" s="1" t="s">
        <v>234</v>
      </c>
      <c r="F56" s="1" t="s">
        <v>235</v>
      </c>
      <c r="G56" s="1" t="s">
        <v>177</v>
      </c>
      <c r="I56" s="1" t="s">
        <v>87</v>
      </c>
      <c r="K56" s="1" t="s">
        <v>1648</v>
      </c>
      <c r="N56" s="1" t="s">
        <v>1624</v>
      </c>
      <c r="O56" s="1" t="s">
        <v>34</v>
      </c>
      <c r="P56" s="1" t="s">
        <v>1623</v>
      </c>
      <c r="Q56" s="1" t="s">
        <v>1645</v>
      </c>
      <c r="R56" s="1" t="s">
        <v>1646</v>
      </c>
    </row>
    <row r="57" spans="1:18" x14ac:dyDescent="0.45">
      <c r="A57" s="6">
        <f t="shared" si="0"/>
        <v>4091</v>
      </c>
      <c r="B57" s="6">
        <f>COUNTIF(D$1:D57,D57)</f>
        <v>1</v>
      </c>
      <c r="C57" s="1">
        <v>409</v>
      </c>
      <c r="D57" s="1" t="s">
        <v>236</v>
      </c>
      <c r="F57" s="1" t="s">
        <v>237</v>
      </c>
      <c r="G57" s="1" t="s">
        <v>238</v>
      </c>
      <c r="I57" s="1" t="s">
        <v>239</v>
      </c>
      <c r="K57" s="1" t="s">
        <v>240</v>
      </c>
      <c r="N57" s="1" t="s">
        <v>1625</v>
      </c>
      <c r="O57" s="1" t="s">
        <v>35</v>
      </c>
      <c r="P57" s="1" t="s">
        <v>1623</v>
      </c>
      <c r="Q57" s="1" t="s">
        <v>1645</v>
      </c>
      <c r="R57" s="1" t="s">
        <v>1646</v>
      </c>
    </row>
    <row r="58" spans="1:18" x14ac:dyDescent="0.45">
      <c r="A58" s="6">
        <f t="shared" si="0"/>
        <v>5081</v>
      </c>
      <c r="B58" s="6">
        <f>COUNTIF(D$1:D58,D58)</f>
        <v>1</v>
      </c>
      <c r="C58" s="1">
        <v>508</v>
      </c>
      <c r="D58" s="1" t="s">
        <v>241</v>
      </c>
      <c r="F58" s="1" t="s">
        <v>242</v>
      </c>
      <c r="G58" s="1" t="s">
        <v>243</v>
      </c>
      <c r="I58" s="1" t="s">
        <v>239</v>
      </c>
      <c r="K58" s="1" t="s">
        <v>244</v>
      </c>
      <c r="N58" s="1" t="s">
        <v>1625</v>
      </c>
      <c r="O58" s="1" t="s">
        <v>35</v>
      </c>
      <c r="P58" s="1" t="s">
        <v>1623</v>
      </c>
      <c r="Q58" s="1" t="s">
        <v>1645</v>
      </c>
      <c r="R58" s="1" t="s">
        <v>1646</v>
      </c>
    </row>
    <row r="59" spans="1:18" x14ac:dyDescent="0.45">
      <c r="A59" s="6">
        <f t="shared" si="0"/>
        <v>3081</v>
      </c>
      <c r="B59" s="6">
        <f>COUNTIF(D$1:D59,D59)</f>
        <v>1</v>
      </c>
      <c r="C59" s="1">
        <v>308</v>
      </c>
      <c r="D59" s="1" t="s">
        <v>245</v>
      </c>
      <c r="F59" s="1" t="s">
        <v>246</v>
      </c>
      <c r="G59" s="1" t="s">
        <v>247</v>
      </c>
      <c r="I59" s="1" t="s">
        <v>239</v>
      </c>
      <c r="K59" s="1" t="s">
        <v>248</v>
      </c>
      <c r="N59" s="1" t="s">
        <v>1625</v>
      </c>
      <c r="O59" s="1" t="s">
        <v>35</v>
      </c>
      <c r="P59" s="1" t="s">
        <v>1623</v>
      </c>
      <c r="Q59" s="1" t="s">
        <v>1645</v>
      </c>
      <c r="R59" s="1" t="s">
        <v>1646</v>
      </c>
    </row>
    <row r="60" spans="1:18" x14ac:dyDescent="0.45">
      <c r="A60" s="6">
        <f t="shared" si="0"/>
        <v>1181</v>
      </c>
      <c r="B60" s="6">
        <f>COUNTIF(D$1:D60,D60)</f>
        <v>1</v>
      </c>
      <c r="C60" s="1">
        <v>118</v>
      </c>
      <c r="D60" s="1" t="s">
        <v>249</v>
      </c>
      <c r="F60" s="1" t="s">
        <v>250</v>
      </c>
      <c r="G60" s="1" t="s">
        <v>134</v>
      </c>
      <c r="I60" s="1" t="s">
        <v>251</v>
      </c>
      <c r="K60" s="1" t="s">
        <v>252</v>
      </c>
      <c r="N60" s="1" t="s">
        <v>1625</v>
      </c>
      <c r="O60" s="1" t="s">
        <v>35</v>
      </c>
      <c r="P60" s="1" t="s">
        <v>1623</v>
      </c>
      <c r="Q60" s="1" t="s">
        <v>1645</v>
      </c>
      <c r="R60" s="1" t="s">
        <v>1646</v>
      </c>
    </row>
    <row r="61" spans="1:18" x14ac:dyDescent="0.45">
      <c r="A61" s="6">
        <f t="shared" si="0"/>
        <v>50291</v>
      </c>
      <c r="B61" s="6">
        <f>COUNTIF(D$1:D61,D61)</f>
        <v>1</v>
      </c>
      <c r="C61" s="1">
        <v>5029</v>
      </c>
      <c r="D61" s="1" t="s">
        <v>253</v>
      </c>
      <c r="F61" s="1" t="s">
        <v>254</v>
      </c>
      <c r="G61" s="1" t="s">
        <v>145</v>
      </c>
      <c r="I61" s="1" t="s">
        <v>239</v>
      </c>
      <c r="K61" s="1" t="s">
        <v>255</v>
      </c>
      <c r="N61" s="1" t="s">
        <v>1625</v>
      </c>
      <c r="O61" s="1" t="s">
        <v>35</v>
      </c>
      <c r="P61" s="1" t="s">
        <v>1623</v>
      </c>
      <c r="Q61" s="1" t="s">
        <v>1645</v>
      </c>
      <c r="R61" s="1" t="s">
        <v>1646</v>
      </c>
    </row>
    <row r="62" spans="1:18" x14ac:dyDescent="0.45">
      <c r="A62" s="6">
        <f t="shared" si="0"/>
        <v>1161</v>
      </c>
      <c r="B62" s="6">
        <f>COUNTIF(D$1:D62,D62)</f>
        <v>1</v>
      </c>
      <c r="C62" s="1">
        <v>116</v>
      </c>
      <c r="D62" s="1" t="s">
        <v>256</v>
      </c>
      <c r="F62" s="1" t="s">
        <v>257</v>
      </c>
      <c r="G62" s="1" t="s">
        <v>134</v>
      </c>
      <c r="I62" s="1" t="s">
        <v>251</v>
      </c>
      <c r="K62" s="1" t="s">
        <v>258</v>
      </c>
      <c r="N62" s="1" t="s">
        <v>1625</v>
      </c>
      <c r="O62" s="1" t="s">
        <v>35</v>
      </c>
      <c r="P62" s="1" t="s">
        <v>1623</v>
      </c>
      <c r="Q62" s="1" t="s">
        <v>1645</v>
      </c>
      <c r="R62" s="1" t="s">
        <v>1646</v>
      </c>
    </row>
    <row r="63" spans="1:18" x14ac:dyDescent="0.45">
      <c r="A63" s="6">
        <f t="shared" si="0"/>
        <v>1171</v>
      </c>
      <c r="B63" s="6">
        <f>COUNTIF(D$1:D63,D63)</f>
        <v>1</v>
      </c>
      <c r="C63" s="1">
        <v>117</v>
      </c>
      <c r="D63" s="1" t="s">
        <v>259</v>
      </c>
      <c r="F63" s="1" t="s">
        <v>260</v>
      </c>
      <c r="G63" s="1" t="s">
        <v>134</v>
      </c>
      <c r="I63" s="1" t="s">
        <v>251</v>
      </c>
      <c r="K63" s="1" t="s">
        <v>261</v>
      </c>
      <c r="N63" s="1" t="s">
        <v>1625</v>
      </c>
      <c r="O63" s="1" t="s">
        <v>35</v>
      </c>
      <c r="P63" s="1" t="s">
        <v>1623</v>
      </c>
      <c r="Q63" s="1" t="s">
        <v>1645</v>
      </c>
      <c r="R63" s="1" t="s">
        <v>1646</v>
      </c>
    </row>
    <row r="64" spans="1:18" x14ac:dyDescent="0.45">
      <c r="A64" s="6">
        <f t="shared" si="0"/>
        <v>2571</v>
      </c>
      <c r="B64" s="6">
        <f>COUNTIF(D$1:D64,D64)</f>
        <v>1</v>
      </c>
      <c r="C64" s="1">
        <v>257</v>
      </c>
      <c r="D64" s="1" t="s">
        <v>262</v>
      </c>
      <c r="F64" s="1" t="s">
        <v>263</v>
      </c>
      <c r="G64" s="1" t="s">
        <v>264</v>
      </c>
      <c r="I64" s="1" t="s">
        <v>265</v>
      </c>
      <c r="K64" s="1" t="s">
        <v>266</v>
      </c>
      <c r="N64" s="1" t="s">
        <v>1625</v>
      </c>
      <c r="O64" s="1" t="s">
        <v>35</v>
      </c>
      <c r="P64" s="1" t="s">
        <v>1623</v>
      </c>
      <c r="Q64" s="1" t="s">
        <v>1645</v>
      </c>
      <c r="R64" s="1" t="s">
        <v>1646</v>
      </c>
    </row>
    <row r="65" spans="1:18" x14ac:dyDescent="0.45">
      <c r="A65" s="6">
        <f t="shared" ref="A65:A128" si="1">IFERROR(C65*10+B65,"")</f>
        <v>2601</v>
      </c>
      <c r="B65" s="6">
        <f>COUNTIF(D$1:D65,D65)</f>
        <v>1</v>
      </c>
      <c r="C65" s="1">
        <v>260</v>
      </c>
      <c r="D65" s="1" t="s">
        <v>267</v>
      </c>
      <c r="F65" s="1" t="s">
        <v>268</v>
      </c>
      <c r="G65" s="1" t="s">
        <v>264</v>
      </c>
      <c r="I65" s="1" t="s">
        <v>251</v>
      </c>
      <c r="K65" s="1" t="s">
        <v>269</v>
      </c>
      <c r="N65" s="1" t="s">
        <v>1625</v>
      </c>
      <c r="O65" s="1" t="s">
        <v>35</v>
      </c>
      <c r="P65" s="1" t="s">
        <v>1623</v>
      </c>
      <c r="Q65" s="1" t="s">
        <v>1645</v>
      </c>
      <c r="R65" s="1" t="s">
        <v>1646</v>
      </c>
    </row>
    <row r="66" spans="1:18" x14ac:dyDescent="0.45">
      <c r="A66" s="6">
        <f t="shared" si="1"/>
        <v>50331</v>
      </c>
      <c r="B66" s="6">
        <f>COUNTIF(D$1:D66,D66)</f>
        <v>1</v>
      </c>
      <c r="C66" s="1">
        <v>5033</v>
      </c>
      <c r="D66" s="1" t="s">
        <v>270</v>
      </c>
      <c r="F66" s="1" t="s">
        <v>271</v>
      </c>
      <c r="G66" s="1" t="s">
        <v>145</v>
      </c>
      <c r="I66" s="1" t="s">
        <v>272</v>
      </c>
      <c r="K66" s="1" t="s">
        <v>273</v>
      </c>
      <c r="N66" s="1" t="s">
        <v>1625</v>
      </c>
      <c r="O66" s="1" t="s">
        <v>35</v>
      </c>
      <c r="P66" s="1" t="s">
        <v>1623</v>
      </c>
      <c r="Q66" s="1" t="s">
        <v>1645</v>
      </c>
      <c r="R66" s="1" t="s">
        <v>1646</v>
      </c>
    </row>
    <row r="67" spans="1:18" x14ac:dyDescent="0.45">
      <c r="A67" s="6">
        <f t="shared" si="1"/>
        <v>50421</v>
      </c>
      <c r="B67" s="6">
        <f>COUNTIF(D$1:D67,D67)</f>
        <v>1</v>
      </c>
      <c r="C67" s="1">
        <v>5042</v>
      </c>
      <c r="D67" s="1" t="s">
        <v>274</v>
      </c>
      <c r="F67" s="1" t="s">
        <v>275</v>
      </c>
      <c r="G67" s="1" t="s">
        <v>145</v>
      </c>
      <c r="I67" s="1" t="s">
        <v>265</v>
      </c>
      <c r="K67" s="1" t="s">
        <v>1648</v>
      </c>
      <c r="N67" s="1" t="s">
        <v>1625</v>
      </c>
      <c r="O67" s="1" t="s">
        <v>35</v>
      </c>
      <c r="P67" s="1" t="s">
        <v>1623</v>
      </c>
      <c r="Q67" s="1" t="s">
        <v>1645</v>
      </c>
      <c r="R67" s="1" t="s">
        <v>1646</v>
      </c>
    </row>
    <row r="68" spans="1:18" x14ac:dyDescent="0.45">
      <c r="A68" s="6">
        <f t="shared" si="1"/>
        <v>4051</v>
      </c>
      <c r="B68" s="6">
        <f>COUNTIF(D$1:D68,D68)</f>
        <v>1</v>
      </c>
      <c r="C68" s="1">
        <v>405</v>
      </c>
      <c r="D68" s="1" t="s">
        <v>276</v>
      </c>
      <c r="F68" s="1" t="s">
        <v>277</v>
      </c>
      <c r="G68" s="1" t="s">
        <v>238</v>
      </c>
      <c r="I68" s="1" t="s">
        <v>278</v>
      </c>
      <c r="K68" s="1" t="s">
        <v>187</v>
      </c>
      <c r="N68" s="1" t="s">
        <v>1625</v>
      </c>
      <c r="O68" s="1" t="s">
        <v>35</v>
      </c>
      <c r="P68" s="1" t="s">
        <v>1623</v>
      </c>
      <c r="Q68" s="1" t="s">
        <v>1645</v>
      </c>
      <c r="R68" s="1" t="s">
        <v>1646</v>
      </c>
    </row>
    <row r="69" spans="1:18" x14ac:dyDescent="0.45">
      <c r="A69" s="6">
        <f t="shared" si="1"/>
        <v>1141</v>
      </c>
      <c r="B69" s="6">
        <f>COUNTIF(D$1:D69,D69)</f>
        <v>1</v>
      </c>
      <c r="C69" s="1">
        <v>114</v>
      </c>
      <c r="D69" s="1" t="s">
        <v>279</v>
      </c>
      <c r="F69" s="1" t="s">
        <v>280</v>
      </c>
      <c r="G69" s="1" t="s">
        <v>134</v>
      </c>
      <c r="I69" s="1" t="s">
        <v>278</v>
      </c>
      <c r="K69" s="1" t="s">
        <v>281</v>
      </c>
      <c r="N69" s="1" t="s">
        <v>1625</v>
      </c>
      <c r="O69" s="1" t="s">
        <v>35</v>
      </c>
      <c r="P69" s="1" t="s">
        <v>1623</v>
      </c>
      <c r="Q69" s="1" t="s">
        <v>1645</v>
      </c>
      <c r="R69" s="1" t="s">
        <v>1646</v>
      </c>
    </row>
    <row r="70" spans="1:18" x14ac:dyDescent="0.45">
      <c r="A70" s="6">
        <f t="shared" si="1"/>
        <v>50501</v>
      </c>
      <c r="B70" s="6">
        <f>COUNTIF(D$1:D70,D70)</f>
        <v>1</v>
      </c>
      <c r="C70" s="1">
        <v>5050</v>
      </c>
      <c r="D70" s="1" t="s">
        <v>282</v>
      </c>
      <c r="F70" s="1" t="s">
        <v>283</v>
      </c>
      <c r="G70" s="1" t="s">
        <v>145</v>
      </c>
      <c r="I70" s="1" t="s">
        <v>278</v>
      </c>
      <c r="K70" s="1" t="s">
        <v>284</v>
      </c>
      <c r="N70" s="1" t="s">
        <v>1625</v>
      </c>
      <c r="O70" s="1" t="s">
        <v>35</v>
      </c>
      <c r="P70" s="1" t="s">
        <v>1623</v>
      </c>
      <c r="Q70" s="1" t="s">
        <v>1645</v>
      </c>
      <c r="R70" s="1" t="s">
        <v>1646</v>
      </c>
    </row>
    <row r="71" spans="1:18" x14ac:dyDescent="0.45">
      <c r="A71" s="6">
        <f t="shared" si="1"/>
        <v>1151</v>
      </c>
      <c r="B71" s="6">
        <f>COUNTIF(D$1:D71,D71)</f>
        <v>1</v>
      </c>
      <c r="C71" s="1">
        <v>115</v>
      </c>
      <c r="D71" s="1" t="s">
        <v>285</v>
      </c>
      <c r="F71" s="1" t="s">
        <v>286</v>
      </c>
      <c r="G71" s="1" t="s">
        <v>134</v>
      </c>
      <c r="I71" s="1" t="s">
        <v>278</v>
      </c>
      <c r="K71" s="1" t="s">
        <v>287</v>
      </c>
      <c r="N71" s="1" t="s">
        <v>1625</v>
      </c>
      <c r="O71" s="1" t="s">
        <v>35</v>
      </c>
      <c r="P71" s="1" t="s">
        <v>1623</v>
      </c>
      <c r="Q71" s="1" t="s">
        <v>1645</v>
      </c>
      <c r="R71" s="1" t="s">
        <v>1646</v>
      </c>
    </row>
    <row r="72" spans="1:18" x14ac:dyDescent="0.45">
      <c r="A72" s="6">
        <f t="shared" si="1"/>
        <v>4081</v>
      </c>
      <c r="B72" s="6">
        <f>COUNTIF(D$1:D72,D72)</f>
        <v>1</v>
      </c>
      <c r="C72" s="1">
        <v>408</v>
      </c>
      <c r="D72" s="1" t="s">
        <v>288</v>
      </c>
      <c r="F72" s="1" t="s">
        <v>289</v>
      </c>
      <c r="G72" s="1" t="s">
        <v>238</v>
      </c>
      <c r="I72" s="1" t="s">
        <v>239</v>
      </c>
      <c r="K72" s="1" t="s">
        <v>290</v>
      </c>
      <c r="N72" s="1" t="s">
        <v>1625</v>
      </c>
      <c r="O72" s="1" t="s">
        <v>35</v>
      </c>
      <c r="P72" s="1" t="s">
        <v>1623</v>
      </c>
      <c r="Q72" s="1" t="s">
        <v>1645</v>
      </c>
      <c r="R72" s="1" t="s">
        <v>1646</v>
      </c>
    </row>
    <row r="73" spans="1:18" x14ac:dyDescent="0.45">
      <c r="A73" s="6">
        <f t="shared" si="1"/>
        <v>54321</v>
      </c>
      <c r="B73" s="6">
        <f>COUNTIF(D$1:D73,D73)</f>
        <v>1</v>
      </c>
      <c r="C73" s="1">
        <v>5432</v>
      </c>
      <c r="D73" s="1" t="s">
        <v>291</v>
      </c>
      <c r="F73" s="1" t="s">
        <v>292</v>
      </c>
      <c r="G73" s="1" t="s">
        <v>106</v>
      </c>
      <c r="I73" s="1" t="s">
        <v>265</v>
      </c>
      <c r="K73" s="1" t="s">
        <v>293</v>
      </c>
      <c r="N73" s="1" t="s">
        <v>1625</v>
      </c>
      <c r="O73" s="1" t="s">
        <v>35</v>
      </c>
      <c r="P73" s="1" t="s">
        <v>1623</v>
      </c>
      <c r="Q73" s="1" t="s">
        <v>1645</v>
      </c>
      <c r="R73" s="1" t="s">
        <v>1646</v>
      </c>
    </row>
    <row r="74" spans="1:18" x14ac:dyDescent="0.45">
      <c r="A74" s="6">
        <f t="shared" si="1"/>
        <v>4041</v>
      </c>
      <c r="B74" s="6">
        <f>COUNTIF(D$1:D74,D74)</f>
        <v>1</v>
      </c>
      <c r="C74" s="1">
        <v>404</v>
      </c>
      <c r="D74" s="1" t="s">
        <v>294</v>
      </c>
      <c r="F74" s="1" t="s">
        <v>295</v>
      </c>
      <c r="G74" s="1" t="s">
        <v>238</v>
      </c>
      <c r="I74" s="1" t="s">
        <v>278</v>
      </c>
      <c r="K74" s="1" t="s">
        <v>296</v>
      </c>
      <c r="N74" s="1" t="s">
        <v>1625</v>
      </c>
      <c r="O74" s="1" t="s">
        <v>35</v>
      </c>
      <c r="P74" s="1" t="s">
        <v>1623</v>
      </c>
      <c r="Q74" s="1" t="s">
        <v>1645</v>
      </c>
      <c r="R74" s="1" t="s">
        <v>1646</v>
      </c>
    </row>
    <row r="75" spans="1:18" x14ac:dyDescent="0.45">
      <c r="A75" s="6">
        <f t="shared" si="1"/>
        <v>50381</v>
      </c>
      <c r="B75" s="6">
        <f>COUNTIF(D$1:D75,D75)</f>
        <v>1</v>
      </c>
      <c r="C75" s="1">
        <v>5038</v>
      </c>
      <c r="D75" s="1" t="s">
        <v>297</v>
      </c>
      <c r="F75" s="1" t="s">
        <v>298</v>
      </c>
      <c r="G75" s="1" t="s">
        <v>145</v>
      </c>
      <c r="I75" s="1" t="s">
        <v>265</v>
      </c>
      <c r="K75" s="1" t="s">
        <v>299</v>
      </c>
      <c r="N75" s="1" t="s">
        <v>1625</v>
      </c>
      <c r="O75" s="1" t="s">
        <v>35</v>
      </c>
      <c r="P75" s="1" t="s">
        <v>1623</v>
      </c>
      <c r="Q75" s="1" t="s">
        <v>1645</v>
      </c>
      <c r="R75" s="1" t="s">
        <v>1646</v>
      </c>
    </row>
    <row r="76" spans="1:18" x14ac:dyDescent="0.45">
      <c r="A76" s="6">
        <f t="shared" si="1"/>
        <v>50271</v>
      </c>
      <c r="B76" s="6">
        <f>COUNTIF(D$1:D76,D76)</f>
        <v>1</v>
      </c>
      <c r="C76" s="1">
        <v>5027</v>
      </c>
      <c r="D76" s="1" t="s">
        <v>300</v>
      </c>
      <c r="F76" s="1" t="s">
        <v>301</v>
      </c>
      <c r="G76" s="1" t="s">
        <v>145</v>
      </c>
      <c r="I76" s="1" t="s">
        <v>278</v>
      </c>
      <c r="K76" s="1" t="s">
        <v>1648</v>
      </c>
      <c r="N76" s="1" t="s">
        <v>1625</v>
      </c>
      <c r="O76" s="1" t="s">
        <v>35</v>
      </c>
      <c r="P76" s="1" t="s">
        <v>1623</v>
      </c>
      <c r="Q76" s="1" t="s">
        <v>1645</v>
      </c>
      <c r="R76" s="1" t="s">
        <v>1646</v>
      </c>
    </row>
    <row r="77" spans="1:18" x14ac:dyDescent="0.45">
      <c r="A77" s="6">
        <f t="shared" si="1"/>
        <v>4061</v>
      </c>
      <c r="B77" s="6">
        <f>COUNTIF(D$1:D77,D77)</f>
        <v>1</v>
      </c>
      <c r="C77" s="1">
        <v>406</v>
      </c>
      <c r="D77" s="1" t="s">
        <v>302</v>
      </c>
      <c r="F77" s="1" t="s">
        <v>303</v>
      </c>
      <c r="G77" s="1" t="s">
        <v>238</v>
      </c>
      <c r="I77" s="1" t="s">
        <v>278</v>
      </c>
      <c r="K77" s="1" t="s">
        <v>1648</v>
      </c>
      <c r="N77" s="1" t="s">
        <v>1625</v>
      </c>
      <c r="O77" s="1" t="s">
        <v>35</v>
      </c>
      <c r="P77" s="1" t="s">
        <v>1623</v>
      </c>
      <c r="Q77" s="1" t="s">
        <v>1645</v>
      </c>
      <c r="R77" s="1" t="s">
        <v>1646</v>
      </c>
    </row>
    <row r="78" spans="1:18" x14ac:dyDescent="0.45">
      <c r="A78" s="6">
        <f t="shared" si="1"/>
        <v>50241</v>
      </c>
      <c r="B78" s="6">
        <f>COUNTIF(D$1:D78,D78)</f>
        <v>1</v>
      </c>
      <c r="C78" s="1">
        <v>5024</v>
      </c>
      <c r="D78" s="1" t="s">
        <v>304</v>
      </c>
      <c r="F78" s="1" t="s">
        <v>305</v>
      </c>
      <c r="G78" s="1" t="s">
        <v>145</v>
      </c>
      <c r="I78" s="1" t="s">
        <v>251</v>
      </c>
      <c r="K78" s="1" t="s">
        <v>306</v>
      </c>
      <c r="N78" s="1" t="s">
        <v>1626</v>
      </c>
      <c r="O78" s="1" t="s">
        <v>34</v>
      </c>
      <c r="P78" s="1" t="s">
        <v>1623</v>
      </c>
      <c r="Q78" s="1" t="s">
        <v>1645</v>
      </c>
      <c r="R78" s="1" t="s">
        <v>1646</v>
      </c>
    </row>
    <row r="79" spans="1:18" x14ac:dyDescent="0.45">
      <c r="A79" s="6">
        <f t="shared" si="1"/>
        <v>2261</v>
      </c>
      <c r="B79" s="6">
        <f>COUNTIF(D$1:D79,D79)</f>
        <v>1</v>
      </c>
      <c r="C79" s="1">
        <v>226</v>
      </c>
      <c r="D79" s="1" t="s">
        <v>307</v>
      </c>
      <c r="F79" s="1" t="s">
        <v>308</v>
      </c>
      <c r="G79" s="1" t="s">
        <v>264</v>
      </c>
      <c r="I79" s="1" t="s">
        <v>239</v>
      </c>
      <c r="K79" s="1" t="s">
        <v>309</v>
      </c>
      <c r="N79" s="1" t="s">
        <v>1626</v>
      </c>
      <c r="O79" s="1" t="s">
        <v>34</v>
      </c>
      <c r="P79" s="1" t="s">
        <v>1623</v>
      </c>
      <c r="Q79" s="1" t="s">
        <v>1645</v>
      </c>
      <c r="R79" s="1" t="s">
        <v>1646</v>
      </c>
    </row>
    <row r="80" spans="1:18" x14ac:dyDescent="0.45">
      <c r="A80" s="6">
        <f t="shared" si="1"/>
        <v>2281</v>
      </c>
      <c r="B80" s="6">
        <f>COUNTIF(D$1:D80,D80)</f>
        <v>1</v>
      </c>
      <c r="C80" s="1">
        <v>228</v>
      </c>
      <c r="D80" s="1" t="s">
        <v>310</v>
      </c>
      <c r="F80" s="1" t="s">
        <v>311</v>
      </c>
      <c r="G80" s="1" t="s">
        <v>264</v>
      </c>
      <c r="I80" s="1" t="s">
        <v>251</v>
      </c>
      <c r="K80" s="1" t="s">
        <v>312</v>
      </c>
      <c r="N80" s="1" t="s">
        <v>1626</v>
      </c>
      <c r="O80" s="1" t="s">
        <v>34</v>
      </c>
      <c r="P80" s="1" t="s">
        <v>1623</v>
      </c>
      <c r="Q80" s="1" t="s">
        <v>1645</v>
      </c>
      <c r="R80" s="1" t="s">
        <v>1646</v>
      </c>
    </row>
    <row r="81" spans="1:18" x14ac:dyDescent="0.45">
      <c r="A81" s="6">
        <f t="shared" si="1"/>
        <v>2301</v>
      </c>
      <c r="B81" s="6">
        <f>COUNTIF(D$1:D81,D81)</f>
        <v>1</v>
      </c>
      <c r="C81" s="1">
        <v>230</v>
      </c>
      <c r="D81" s="1" t="s">
        <v>313</v>
      </c>
      <c r="F81" s="1" t="s">
        <v>314</v>
      </c>
      <c r="G81" s="1" t="s">
        <v>264</v>
      </c>
      <c r="I81" s="1" t="s">
        <v>251</v>
      </c>
      <c r="K81" s="1" t="s">
        <v>315</v>
      </c>
      <c r="N81" s="1" t="s">
        <v>1626</v>
      </c>
      <c r="O81" s="1" t="s">
        <v>34</v>
      </c>
      <c r="P81" s="1" t="s">
        <v>1623</v>
      </c>
      <c r="Q81" s="1" t="s">
        <v>1645</v>
      </c>
      <c r="R81" s="1" t="s">
        <v>1646</v>
      </c>
    </row>
    <row r="82" spans="1:18" x14ac:dyDescent="0.45">
      <c r="A82" s="6">
        <f t="shared" si="1"/>
        <v>1121</v>
      </c>
      <c r="B82" s="6">
        <f>COUNTIF(D$1:D82,D82)</f>
        <v>1</v>
      </c>
      <c r="C82" s="1">
        <v>112</v>
      </c>
      <c r="D82" s="1" t="s">
        <v>316</v>
      </c>
      <c r="F82" s="1" t="s">
        <v>317</v>
      </c>
      <c r="G82" s="1" t="s">
        <v>134</v>
      </c>
      <c r="I82" s="1" t="s">
        <v>272</v>
      </c>
      <c r="K82" s="1" t="s">
        <v>318</v>
      </c>
      <c r="N82" s="1" t="s">
        <v>1626</v>
      </c>
      <c r="O82" s="1" t="s">
        <v>34</v>
      </c>
      <c r="P82" s="1" t="s">
        <v>1623</v>
      </c>
      <c r="Q82" s="1" t="s">
        <v>1645</v>
      </c>
      <c r="R82" s="1" t="s">
        <v>1646</v>
      </c>
    </row>
    <row r="83" spans="1:18" x14ac:dyDescent="0.45">
      <c r="A83" s="6">
        <f t="shared" si="1"/>
        <v>2311</v>
      </c>
      <c r="B83" s="6">
        <f>COUNTIF(D$1:D83,D83)</f>
        <v>1</v>
      </c>
      <c r="C83" s="1">
        <v>231</v>
      </c>
      <c r="D83" s="1" t="s">
        <v>319</v>
      </c>
      <c r="F83" s="1" t="s">
        <v>320</v>
      </c>
      <c r="G83" s="1" t="s">
        <v>264</v>
      </c>
      <c r="I83" s="1" t="s">
        <v>251</v>
      </c>
      <c r="K83" s="1" t="s">
        <v>321</v>
      </c>
      <c r="N83" s="1" t="s">
        <v>1626</v>
      </c>
      <c r="O83" s="1" t="s">
        <v>34</v>
      </c>
      <c r="P83" s="1" t="s">
        <v>1623</v>
      </c>
      <c r="Q83" s="1" t="s">
        <v>1645</v>
      </c>
      <c r="R83" s="1" t="s">
        <v>1646</v>
      </c>
    </row>
    <row r="84" spans="1:18" x14ac:dyDescent="0.45">
      <c r="A84" s="6">
        <f t="shared" si="1"/>
        <v>2321</v>
      </c>
      <c r="B84" s="6">
        <f>COUNTIF(D$1:D84,D84)</f>
        <v>1</v>
      </c>
      <c r="C84" s="1">
        <v>232</v>
      </c>
      <c r="D84" s="1" t="s">
        <v>322</v>
      </c>
      <c r="F84" s="1" t="s">
        <v>323</v>
      </c>
      <c r="G84" s="1" t="s">
        <v>264</v>
      </c>
      <c r="I84" s="1" t="s">
        <v>251</v>
      </c>
      <c r="K84" s="1" t="s">
        <v>324</v>
      </c>
      <c r="N84" s="1" t="s">
        <v>1626</v>
      </c>
      <c r="O84" s="1" t="s">
        <v>34</v>
      </c>
      <c r="P84" s="1" t="s">
        <v>1623</v>
      </c>
      <c r="Q84" s="1" t="s">
        <v>1645</v>
      </c>
      <c r="R84" s="1" t="s">
        <v>1646</v>
      </c>
    </row>
    <row r="85" spans="1:18" x14ac:dyDescent="0.45">
      <c r="A85" s="6">
        <f t="shared" si="1"/>
        <v>1131</v>
      </c>
      <c r="B85" s="6">
        <f>COUNTIF(D$1:D85,D85)</f>
        <v>1</v>
      </c>
      <c r="C85" s="1">
        <v>113</v>
      </c>
      <c r="D85" s="1" t="s">
        <v>325</v>
      </c>
      <c r="F85" s="1" t="s">
        <v>326</v>
      </c>
      <c r="G85" s="1" t="s">
        <v>134</v>
      </c>
      <c r="I85" s="1" t="s">
        <v>272</v>
      </c>
      <c r="K85" s="1" t="s">
        <v>1648</v>
      </c>
      <c r="N85" s="1" t="s">
        <v>1626</v>
      </c>
      <c r="O85" s="1" t="s">
        <v>34</v>
      </c>
      <c r="P85" s="1" t="s">
        <v>1623</v>
      </c>
      <c r="Q85" s="1" t="s">
        <v>1645</v>
      </c>
      <c r="R85" s="1" t="s">
        <v>1646</v>
      </c>
    </row>
    <row r="86" spans="1:18" x14ac:dyDescent="0.45">
      <c r="A86" s="6">
        <f t="shared" si="1"/>
        <v>2291</v>
      </c>
      <c r="B86" s="6">
        <f>COUNTIF(D$1:D86,D86)</f>
        <v>1</v>
      </c>
      <c r="C86" s="1">
        <v>229</v>
      </c>
      <c r="D86" s="1" t="s">
        <v>327</v>
      </c>
      <c r="F86" s="1" t="s">
        <v>328</v>
      </c>
      <c r="G86" s="1" t="s">
        <v>264</v>
      </c>
      <c r="I86" s="1" t="s">
        <v>251</v>
      </c>
      <c r="K86" s="1" t="s">
        <v>1648</v>
      </c>
      <c r="N86" s="1" t="s">
        <v>1626</v>
      </c>
      <c r="O86" s="1" t="s">
        <v>34</v>
      </c>
      <c r="P86" s="1" t="s">
        <v>1623</v>
      </c>
      <c r="Q86" s="1" t="s">
        <v>1645</v>
      </c>
      <c r="R86" s="1" t="s">
        <v>1646</v>
      </c>
    </row>
    <row r="87" spans="1:18" x14ac:dyDescent="0.45">
      <c r="A87" s="6">
        <f t="shared" si="1"/>
        <v>4031</v>
      </c>
      <c r="B87" s="6">
        <f>COUNTIF(D$1:D87,D87)</f>
        <v>1</v>
      </c>
      <c r="C87" s="1">
        <v>403</v>
      </c>
      <c r="D87" s="1" t="s">
        <v>329</v>
      </c>
      <c r="F87" s="1" t="s">
        <v>330</v>
      </c>
      <c r="G87" s="1" t="s">
        <v>238</v>
      </c>
      <c r="I87" s="1" t="s">
        <v>239</v>
      </c>
      <c r="K87" s="1" t="s">
        <v>331</v>
      </c>
      <c r="N87" s="1" t="s">
        <v>1626</v>
      </c>
      <c r="O87" s="1" t="s">
        <v>34</v>
      </c>
      <c r="P87" s="1" t="s">
        <v>1623</v>
      </c>
      <c r="Q87" s="1" t="s">
        <v>1645</v>
      </c>
      <c r="R87" s="1" t="s">
        <v>1646</v>
      </c>
    </row>
    <row r="88" spans="1:18" x14ac:dyDescent="0.45">
      <c r="A88" s="6">
        <f t="shared" si="1"/>
        <v>3001</v>
      </c>
      <c r="B88" s="6">
        <f>COUNTIF(D$1:D88,D88)</f>
        <v>1</v>
      </c>
      <c r="C88" s="1">
        <v>300</v>
      </c>
      <c r="D88" s="1" t="s">
        <v>332</v>
      </c>
      <c r="F88" s="1" t="s">
        <v>333</v>
      </c>
      <c r="G88" s="1" t="s">
        <v>247</v>
      </c>
      <c r="I88" s="1" t="s">
        <v>239</v>
      </c>
      <c r="K88" s="1" t="s">
        <v>334</v>
      </c>
      <c r="N88" s="1" t="s">
        <v>1626</v>
      </c>
      <c r="O88" s="1" t="s">
        <v>34</v>
      </c>
      <c r="P88" s="1" t="s">
        <v>1623</v>
      </c>
      <c r="Q88" s="1" t="s">
        <v>1645</v>
      </c>
      <c r="R88" s="1" t="s">
        <v>1646</v>
      </c>
    </row>
    <row r="89" spans="1:18" x14ac:dyDescent="0.45">
      <c r="A89" s="6">
        <f t="shared" si="1"/>
        <v>1101</v>
      </c>
      <c r="B89" s="6">
        <f>COUNTIF(D$1:D89,D89)</f>
        <v>1</v>
      </c>
      <c r="C89" s="1">
        <v>110</v>
      </c>
      <c r="D89" s="1" t="s">
        <v>335</v>
      </c>
      <c r="F89" s="1" t="s">
        <v>336</v>
      </c>
      <c r="G89" s="1" t="s">
        <v>134</v>
      </c>
      <c r="I89" s="1" t="s">
        <v>251</v>
      </c>
      <c r="K89" s="1" t="s">
        <v>337</v>
      </c>
      <c r="N89" s="1" t="s">
        <v>1626</v>
      </c>
      <c r="O89" s="1" t="s">
        <v>34</v>
      </c>
      <c r="P89" s="1" t="s">
        <v>1623</v>
      </c>
      <c r="Q89" s="1" t="s">
        <v>1645</v>
      </c>
      <c r="R89" s="1" t="s">
        <v>1646</v>
      </c>
    </row>
    <row r="90" spans="1:18" x14ac:dyDescent="0.45">
      <c r="A90" s="6">
        <f t="shared" si="1"/>
        <v>4131</v>
      </c>
      <c r="B90" s="6">
        <f>COUNTIF(D$1:D90,D90)</f>
        <v>1</v>
      </c>
      <c r="C90" s="1">
        <v>413</v>
      </c>
      <c r="D90" s="1" t="s">
        <v>338</v>
      </c>
      <c r="F90" s="1" t="s">
        <v>339</v>
      </c>
      <c r="G90" s="1" t="s">
        <v>238</v>
      </c>
      <c r="I90" s="1" t="s">
        <v>251</v>
      </c>
      <c r="K90" s="1" t="s">
        <v>340</v>
      </c>
      <c r="N90" s="1" t="s">
        <v>1626</v>
      </c>
      <c r="O90" s="1" t="s">
        <v>34</v>
      </c>
      <c r="P90" s="1" t="s">
        <v>1623</v>
      </c>
      <c r="Q90" s="1" t="s">
        <v>1645</v>
      </c>
      <c r="R90" s="1" t="s">
        <v>1646</v>
      </c>
    </row>
    <row r="91" spans="1:18" x14ac:dyDescent="0.45">
      <c r="A91" s="6">
        <f t="shared" si="1"/>
        <v>1111</v>
      </c>
      <c r="B91" s="6">
        <f>COUNTIF(D$1:D91,D91)</f>
        <v>1</v>
      </c>
      <c r="C91" s="1">
        <v>111</v>
      </c>
      <c r="D91" s="1" t="s">
        <v>341</v>
      </c>
      <c r="F91" s="1" t="s">
        <v>342</v>
      </c>
      <c r="G91" s="1" t="s">
        <v>134</v>
      </c>
      <c r="I91" s="1" t="s">
        <v>251</v>
      </c>
      <c r="K91" s="1" t="s">
        <v>343</v>
      </c>
      <c r="N91" s="1" t="s">
        <v>1626</v>
      </c>
      <c r="O91" s="1" t="s">
        <v>34</v>
      </c>
      <c r="P91" s="1" t="s">
        <v>1623</v>
      </c>
      <c r="Q91" s="1" t="s">
        <v>1645</v>
      </c>
      <c r="R91" s="1" t="s">
        <v>1646</v>
      </c>
    </row>
    <row r="92" spans="1:18" x14ac:dyDescent="0.45">
      <c r="A92" s="6">
        <f t="shared" si="1"/>
        <v>4121</v>
      </c>
      <c r="B92" s="6">
        <f>COUNTIF(D$1:D92,D92)</f>
        <v>1</v>
      </c>
      <c r="C92" s="1">
        <v>412</v>
      </c>
      <c r="D92" s="1" t="s">
        <v>344</v>
      </c>
      <c r="F92" s="1" t="s">
        <v>345</v>
      </c>
      <c r="G92" s="1" t="s">
        <v>238</v>
      </c>
      <c r="I92" s="1" t="s">
        <v>239</v>
      </c>
      <c r="K92" s="1" t="s">
        <v>346</v>
      </c>
      <c r="N92" s="1" t="s">
        <v>1626</v>
      </c>
      <c r="O92" s="1" t="s">
        <v>34</v>
      </c>
      <c r="P92" s="1" t="s">
        <v>1623</v>
      </c>
      <c r="Q92" s="1" t="s">
        <v>1645</v>
      </c>
      <c r="R92" s="1" t="s">
        <v>1646</v>
      </c>
    </row>
    <row r="93" spans="1:18" x14ac:dyDescent="0.45">
      <c r="A93" s="6">
        <f t="shared" si="1"/>
        <v>5071</v>
      </c>
      <c r="B93" s="6">
        <f>COUNTIF(D$1:D93,D93)</f>
        <v>1</v>
      </c>
      <c r="C93" s="1">
        <v>507</v>
      </c>
      <c r="D93" s="1" t="s">
        <v>347</v>
      </c>
      <c r="F93" s="1" t="s">
        <v>348</v>
      </c>
      <c r="G93" s="1" t="s">
        <v>243</v>
      </c>
      <c r="I93" s="1" t="s">
        <v>239</v>
      </c>
      <c r="K93" s="1" t="s">
        <v>349</v>
      </c>
      <c r="N93" s="1" t="s">
        <v>1626</v>
      </c>
      <c r="O93" s="1" t="s">
        <v>34</v>
      </c>
      <c r="P93" s="1" t="s">
        <v>1623</v>
      </c>
      <c r="Q93" s="1" t="s">
        <v>1645</v>
      </c>
      <c r="R93" s="1" t="s">
        <v>1646</v>
      </c>
    </row>
    <row r="94" spans="1:18" x14ac:dyDescent="0.45">
      <c r="A94" s="6">
        <f t="shared" si="1"/>
        <v>54331</v>
      </c>
      <c r="B94" s="6">
        <f>COUNTIF(D$1:D94,D94)</f>
        <v>1</v>
      </c>
      <c r="C94" s="1">
        <v>5433</v>
      </c>
      <c r="D94" s="1" t="s">
        <v>350</v>
      </c>
      <c r="F94" s="1" t="s">
        <v>351</v>
      </c>
      <c r="G94" s="1" t="s">
        <v>106</v>
      </c>
      <c r="I94" s="1" t="s">
        <v>239</v>
      </c>
      <c r="K94" s="1" t="s">
        <v>352</v>
      </c>
      <c r="N94" s="1" t="s">
        <v>1626</v>
      </c>
      <c r="O94" s="1" t="s">
        <v>34</v>
      </c>
      <c r="P94" s="1" t="s">
        <v>1623</v>
      </c>
      <c r="Q94" s="1" t="s">
        <v>1645</v>
      </c>
      <c r="R94" s="1" t="s">
        <v>1646</v>
      </c>
    </row>
    <row r="95" spans="1:18" x14ac:dyDescent="0.45">
      <c r="A95" s="6">
        <f t="shared" si="1"/>
        <v>5041</v>
      </c>
      <c r="B95" s="6">
        <f>COUNTIF(D$1:D95,D95)</f>
        <v>1</v>
      </c>
      <c r="C95" s="1">
        <v>504</v>
      </c>
      <c r="D95" s="1" t="s">
        <v>353</v>
      </c>
      <c r="F95" s="1" t="s">
        <v>354</v>
      </c>
      <c r="G95" s="1" t="s">
        <v>243</v>
      </c>
      <c r="I95" s="1" t="s">
        <v>239</v>
      </c>
      <c r="K95" s="1" t="s">
        <v>355</v>
      </c>
      <c r="N95" s="1" t="s">
        <v>1626</v>
      </c>
      <c r="O95" s="1" t="s">
        <v>34</v>
      </c>
      <c r="P95" s="1" t="s">
        <v>1623</v>
      </c>
      <c r="Q95" s="1" t="s">
        <v>1645</v>
      </c>
      <c r="R95" s="1" t="s">
        <v>1646</v>
      </c>
    </row>
    <row r="96" spans="1:18" x14ac:dyDescent="0.45">
      <c r="A96" s="6">
        <f t="shared" si="1"/>
        <v>50201</v>
      </c>
      <c r="B96" s="6">
        <f>COUNTIF(D$1:D96,D96)</f>
        <v>1</v>
      </c>
      <c r="C96" s="1">
        <v>5020</v>
      </c>
      <c r="D96" s="1" t="s">
        <v>356</v>
      </c>
      <c r="F96" s="1" t="s">
        <v>357</v>
      </c>
      <c r="G96" s="1" t="s">
        <v>145</v>
      </c>
      <c r="I96" s="1" t="s">
        <v>239</v>
      </c>
      <c r="K96" s="1" t="s">
        <v>1648</v>
      </c>
      <c r="N96" s="1" t="s">
        <v>1626</v>
      </c>
      <c r="O96" s="1" t="s">
        <v>34</v>
      </c>
      <c r="P96" s="1" t="s">
        <v>1623</v>
      </c>
      <c r="Q96" s="1" t="s">
        <v>1645</v>
      </c>
      <c r="R96" s="1" t="s">
        <v>1646</v>
      </c>
    </row>
    <row r="97" spans="1:18" x14ac:dyDescent="0.45">
      <c r="A97" s="6">
        <f t="shared" si="1"/>
        <v>54981</v>
      </c>
      <c r="B97" s="6">
        <f>COUNTIF(D$1:D97,D97)</f>
        <v>1</v>
      </c>
      <c r="C97" s="1">
        <v>5498</v>
      </c>
      <c r="D97" s="1" t="s">
        <v>358</v>
      </c>
      <c r="F97" s="1" t="s">
        <v>359</v>
      </c>
      <c r="G97" s="1" t="s">
        <v>360</v>
      </c>
      <c r="I97" s="1" t="s">
        <v>64</v>
      </c>
      <c r="K97" s="1" t="s">
        <v>361</v>
      </c>
      <c r="M97" s="1" t="s">
        <v>362</v>
      </c>
      <c r="N97" s="1" t="s">
        <v>1622</v>
      </c>
      <c r="O97" s="1" t="s">
        <v>35</v>
      </c>
      <c r="P97" s="1" t="s">
        <v>1627</v>
      </c>
      <c r="Q97" s="1" t="s">
        <v>1645</v>
      </c>
      <c r="R97" s="1" t="s">
        <v>1646</v>
      </c>
    </row>
    <row r="98" spans="1:18" x14ac:dyDescent="0.45">
      <c r="A98" s="6">
        <f t="shared" si="1"/>
        <v>54971</v>
      </c>
      <c r="B98" s="6">
        <f>COUNTIF(D$1:D98,D98)</f>
        <v>1</v>
      </c>
      <c r="C98" s="1">
        <v>5497</v>
      </c>
      <c r="D98" s="1" t="s">
        <v>363</v>
      </c>
      <c r="F98" s="1" t="s">
        <v>364</v>
      </c>
      <c r="G98" s="1" t="s">
        <v>360</v>
      </c>
      <c r="I98" s="1" t="s">
        <v>56</v>
      </c>
      <c r="K98" s="1" t="s">
        <v>365</v>
      </c>
      <c r="M98" s="1" t="s">
        <v>362</v>
      </c>
      <c r="N98" s="1" t="s">
        <v>1622</v>
      </c>
      <c r="O98" s="1" t="s">
        <v>35</v>
      </c>
      <c r="P98" s="1" t="s">
        <v>1627</v>
      </c>
      <c r="Q98" s="1" t="s">
        <v>1645</v>
      </c>
      <c r="R98" s="1" t="s">
        <v>1646</v>
      </c>
    </row>
    <row r="99" spans="1:18" x14ac:dyDescent="0.45">
      <c r="A99" s="6">
        <f t="shared" si="1"/>
        <v>30201</v>
      </c>
      <c r="B99" s="6">
        <f>COUNTIF(D$1:D99,D99)</f>
        <v>1</v>
      </c>
      <c r="C99" s="1">
        <v>3020</v>
      </c>
      <c r="D99" s="1" t="s">
        <v>366</v>
      </c>
      <c r="F99" s="1" t="s">
        <v>367</v>
      </c>
      <c r="G99" s="1" t="s">
        <v>50</v>
      </c>
      <c r="I99" s="1" t="s">
        <v>64</v>
      </c>
      <c r="K99" s="1" t="s">
        <v>368</v>
      </c>
      <c r="M99" s="1" t="s">
        <v>362</v>
      </c>
      <c r="N99" s="1" t="s">
        <v>1622</v>
      </c>
      <c r="O99" s="1" t="s">
        <v>35</v>
      </c>
      <c r="P99" s="1" t="s">
        <v>1627</v>
      </c>
      <c r="Q99" s="1" t="s">
        <v>1645</v>
      </c>
      <c r="R99" s="1" t="s">
        <v>1646</v>
      </c>
    </row>
    <row r="100" spans="1:18" x14ac:dyDescent="0.45">
      <c r="A100" s="6">
        <f t="shared" si="1"/>
        <v>30761</v>
      </c>
      <c r="B100" s="6">
        <f>COUNTIF(D$1:D100,D100)</f>
        <v>1</v>
      </c>
      <c r="C100" s="1">
        <v>3076</v>
      </c>
      <c r="D100" s="1" t="s">
        <v>369</v>
      </c>
      <c r="F100" s="1" t="s">
        <v>370</v>
      </c>
      <c r="G100" s="1" t="s">
        <v>63</v>
      </c>
      <c r="I100" s="1" t="s">
        <v>64</v>
      </c>
      <c r="K100" s="1" t="s">
        <v>371</v>
      </c>
      <c r="M100" s="1" t="s">
        <v>362</v>
      </c>
      <c r="N100" s="1" t="s">
        <v>1622</v>
      </c>
      <c r="O100" s="1" t="s">
        <v>35</v>
      </c>
      <c r="P100" s="1" t="s">
        <v>1627</v>
      </c>
      <c r="Q100" s="1" t="s">
        <v>1645</v>
      </c>
      <c r="R100" s="1" t="s">
        <v>1646</v>
      </c>
    </row>
    <row r="101" spans="1:18" x14ac:dyDescent="0.45">
      <c r="A101" s="6">
        <f t="shared" si="1"/>
        <v>30091</v>
      </c>
      <c r="B101" s="6">
        <f>COUNTIF(D$1:D101,D101)</f>
        <v>1</v>
      </c>
      <c r="C101" s="1">
        <v>3009</v>
      </c>
      <c r="D101" s="1" t="s">
        <v>372</v>
      </c>
      <c r="F101" s="1" t="s">
        <v>373</v>
      </c>
      <c r="G101" s="1" t="s">
        <v>50</v>
      </c>
      <c r="I101" s="1" t="s">
        <v>56</v>
      </c>
      <c r="K101" s="1" t="s">
        <v>1648</v>
      </c>
      <c r="M101" s="1" t="s">
        <v>362</v>
      </c>
      <c r="N101" s="1" t="s">
        <v>1622</v>
      </c>
      <c r="O101" s="1" t="s">
        <v>35</v>
      </c>
      <c r="P101" s="1" t="s">
        <v>1627</v>
      </c>
      <c r="Q101" s="1" t="s">
        <v>1645</v>
      </c>
      <c r="R101" s="1" t="s">
        <v>1646</v>
      </c>
    </row>
    <row r="102" spans="1:18" x14ac:dyDescent="0.45">
      <c r="A102" s="6">
        <f t="shared" si="1"/>
        <v>30641</v>
      </c>
      <c r="B102" s="6">
        <f>COUNTIF(D$1:D102,D102)</f>
        <v>1</v>
      </c>
      <c r="C102" s="1">
        <v>3064</v>
      </c>
      <c r="D102" s="1" t="s">
        <v>374</v>
      </c>
      <c r="F102" s="1" t="s">
        <v>375</v>
      </c>
      <c r="G102" s="1" t="s">
        <v>63</v>
      </c>
      <c r="I102" s="1" t="s">
        <v>51</v>
      </c>
      <c r="K102" s="1" t="s">
        <v>1648</v>
      </c>
      <c r="M102" s="1" t="s">
        <v>362</v>
      </c>
      <c r="N102" s="1" t="s">
        <v>1622</v>
      </c>
      <c r="O102" s="1" t="s">
        <v>35</v>
      </c>
      <c r="P102" s="1" t="s">
        <v>1627</v>
      </c>
      <c r="Q102" s="1" t="s">
        <v>1645</v>
      </c>
      <c r="R102" s="1" t="s">
        <v>1646</v>
      </c>
    </row>
    <row r="103" spans="1:18" x14ac:dyDescent="0.45">
      <c r="A103" s="6">
        <f t="shared" si="1"/>
        <v>30611</v>
      </c>
      <c r="B103" s="6">
        <f>COUNTIF(D$1:D103,D103)</f>
        <v>1</v>
      </c>
      <c r="C103" s="1">
        <v>3061</v>
      </c>
      <c r="D103" s="1" t="s">
        <v>376</v>
      </c>
      <c r="F103" s="1" t="s">
        <v>377</v>
      </c>
      <c r="G103" s="1" t="s">
        <v>63</v>
      </c>
      <c r="I103" s="1" t="s">
        <v>51</v>
      </c>
      <c r="K103" s="1" t="s">
        <v>378</v>
      </c>
      <c r="M103" s="1" t="s">
        <v>379</v>
      </c>
      <c r="N103" s="1" t="s">
        <v>1622</v>
      </c>
      <c r="O103" s="1" t="s">
        <v>35</v>
      </c>
      <c r="P103" s="1" t="s">
        <v>1627</v>
      </c>
      <c r="Q103" s="1" t="s">
        <v>1645</v>
      </c>
      <c r="R103" s="1" t="s">
        <v>1646</v>
      </c>
    </row>
    <row r="104" spans="1:18" x14ac:dyDescent="0.45">
      <c r="A104" s="6">
        <f t="shared" si="1"/>
        <v>30651</v>
      </c>
      <c r="B104" s="6">
        <f>COUNTIF(D$1:D104,D104)</f>
        <v>1</v>
      </c>
      <c r="C104" s="1">
        <v>3065</v>
      </c>
      <c r="D104" s="1" t="s">
        <v>380</v>
      </c>
      <c r="F104" s="1" t="s">
        <v>381</v>
      </c>
      <c r="G104" s="1" t="s">
        <v>63</v>
      </c>
      <c r="I104" s="1" t="s">
        <v>56</v>
      </c>
      <c r="K104" s="1" t="s">
        <v>382</v>
      </c>
      <c r="M104" s="1" t="s">
        <v>379</v>
      </c>
      <c r="N104" s="1" t="s">
        <v>1622</v>
      </c>
      <c r="O104" s="1" t="s">
        <v>35</v>
      </c>
      <c r="P104" s="1" t="s">
        <v>1627</v>
      </c>
      <c r="Q104" s="1" t="s">
        <v>1645</v>
      </c>
      <c r="R104" s="1" t="s">
        <v>1646</v>
      </c>
    </row>
    <row r="105" spans="1:18" x14ac:dyDescent="0.45">
      <c r="A105" s="6">
        <f t="shared" si="1"/>
        <v>30151</v>
      </c>
      <c r="B105" s="6">
        <f>COUNTIF(D$1:D105,D105)</f>
        <v>1</v>
      </c>
      <c r="C105" s="1">
        <v>3015</v>
      </c>
      <c r="D105" s="1" t="s">
        <v>383</v>
      </c>
      <c r="F105" s="1" t="s">
        <v>384</v>
      </c>
      <c r="G105" s="1" t="s">
        <v>50</v>
      </c>
      <c r="I105" s="1" t="s">
        <v>56</v>
      </c>
      <c r="K105" s="1" t="s">
        <v>385</v>
      </c>
      <c r="M105" s="1" t="s">
        <v>379</v>
      </c>
      <c r="N105" s="1" t="s">
        <v>1622</v>
      </c>
      <c r="O105" s="1" t="s">
        <v>35</v>
      </c>
      <c r="P105" s="1" t="s">
        <v>1627</v>
      </c>
      <c r="Q105" s="1" t="s">
        <v>1645</v>
      </c>
      <c r="R105" s="1" t="s">
        <v>1646</v>
      </c>
    </row>
    <row r="106" spans="1:18" x14ac:dyDescent="0.45">
      <c r="A106" s="6">
        <f t="shared" si="1"/>
        <v>33131</v>
      </c>
      <c r="B106" s="6">
        <f>COUNTIF(D$1:D106,D106)</f>
        <v>1</v>
      </c>
      <c r="C106" s="1">
        <v>3313</v>
      </c>
      <c r="D106" s="1" t="s">
        <v>386</v>
      </c>
      <c r="F106" s="1" t="s">
        <v>387</v>
      </c>
      <c r="G106" s="1" t="s">
        <v>55</v>
      </c>
      <c r="I106" s="1" t="s">
        <v>64</v>
      </c>
      <c r="K106" s="1" t="s">
        <v>388</v>
      </c>
      <c r="M106" s="1" t="s">
        <v>379</v>
      </c>
      <c r="N106" s="1" t="s">
        <v>1622</v>
      </c>
      <c r="O106" s="1" t="s">
        <v>35</v>
      </c>
      <c r="P106" s="1" t="s">
        <v>1627</v>
      </c>
      <c r="Q106" s="1" t="s">
        <v>1645</v>
      </c>
      <c r="R106" s="1" t="s">
        <v>1646</v>
      </c>
    </row>
    <row r="107" spans="1:18" x14ac:dyDescent="0.45">
      <c r="A107" s="6">
        <f t="shared" si="1"/>
        <v>30621</v>
      </c>
      <c r="B107" s="6">
        <f>COUNTIF(D$1:D107,D107)</f>
        <v>1</v>
      </c>
      <c r="C107" s="1">
        <v>3062</v>
      </c>
      <c r="D107" s="1" t="s">
        <v>389</v>
      </c>
      <c r="F107" s="1" t="s">
        <v>390</v>
      </c>
      <c r="G107" s="1" t="s">
        <v>63</v>
      </c>
      <c r="I107" s="1" t="s">
        <v>51</v>
      </c>
      <c r="K107" s="1" t="s">
        <v>391</v>
      </c>
      <c r="M107" s="1" t="s">
        <v>379</v>
      </c>
      <c r="N107" s="1" t="s">
        <v>1622</v>
      </c>
      <c r="O107" s="1" t="s">
        <v>35</v>
      </c>
      <c r="P107" s="1" t="s">
        <v>1627</v>
      </c>
      <c r="Q107" s="1" t="s">
        <v>1645</v>
      </c>
      <c r="R107" s="1" t="s">
        <v>1646</v>
      </c>
    </row>
    <row r="108" spans="1:18" x14ac:dyDescent="0.45">
      <c r="A108" s="6">
        <f t="shared" si="1"/>
        <v>30712</v>
      </c>
      <c r="B108" s="6">
        <f>COUNTIF(D$1:D108,D108)</f>
        <v>2</v>
      </c>
      <c r="C108" s="1">
        <v>3071</v>
      </c>
      <c r="D108" s="1" t="s">
        <v>61</v>
      </c>
      <c r="F108" s="1" t="s">
        <v>62</v>
      </c>
      <c r="G108" s="1" t="s">
        <v>63</v>
      </c>
      <c r="I108" s="1" t="s">
        <v>64</v>
      </c>
      <c r="K108" s="1" t="s">
        <v>392</v>
      </c>
      <c r="M108" s="1" t="s">
        <v>379</v>
      </c>
      <c r="N108" s="1" t="s">
        <v>1622</v>
      </c>
      <c r="O108" s="1" t="s">
        <v>35</v>
      </c>
      <c r="P108" s="1" t="s">
        <v>1627</v>
      </c>
      <c r="Q108" s="1" t="s">
        <v>1645</v>
      </c>
      <c r="R108" s="1" t="s">
        <v>1646</v>
      </c>
    </row>
    <row r="109" spans="1:18" x14ac:dyDescent="0.45">
      <c r="A109" s="6">
        <f t="shared" si="1"/>
        <v>30721</v>
      </c>
      <c r="B109" s="6">
        <f>COUNTIF(D$1:D109,D109)</f>
        <v>1</v>
      </c>
      <c r="C109" s="1">
        <v>3072</v>
      </c>
      <c r="D109" s="1" t="s">
        <v>393</v>
      </c>
      <c r="F109" s="1" t="s">
        <v>394</v>
      </c>
      <c r="G109" s="1" t="s">
        <v>63</v>
      </c>
      <c r="I109" s="1" t="s">
        <v>64</v>
      </c>
      <c r="K109" s="1" t="s">
        <v>395</v>
      </c>
      <c r="M109" s="1" t="s">
        <v>379</v>
      </c>
      <c r="N109" s="1" t="s">
        <v>1622</v>
      </c>
      <c r="O109" s="1" t="s">
        <v>35</v>
      </c>
      <c r="P109" s="1" t="s">
        <v>1627</v>
      </c>
      <c r="Q109" s="1" t="s">
        <v>1645</v>
      </c>
      <c r="R109" s="1" t="s">
        <v>1646</v>
      </c>
    </row>
    <row r="110" spans="1:18" x14ac:dyDescent="0.45">
      <c r="A110" s="6">
        <f t="shared" si="1"/>
        <v>51061</v>
      </c>
      <c r="B110" s="6">
        <f>COUNTIF(D$1:D110,D110)</f>
        <v>1</v>
      </c>
      <c r="C110" s="1">
        <v>5106</v>
      </c>
      <c r="D110" s="1" t="s">
        <v>396</v>
      </c>
      <c r="F110" s="1" t="s">
        <v>397</v>
      </c>
      <c r="G110" s="1" t="s">
        <v>69</v>
      </c>
      <c r="I110" s="1" t="s">
        <v>87</v>
      </c>
      <c r="K110" s="1" t="s">
        <v>398</v>
      </c>
      <c r="M110" s="1" t="s">
        <v>399</v>
      </c>
      <c r="N110" s="1" t="s">
        <v>47</v>
      </c>
      <c r="O110" s="1" t="s">
        <v>35</v>
      </c>
      <c r="P110" s="1" t="s">
        <v>1627</v>
      </c>
      <c r="Q110" s="1" t="s">
        <v>1645</v>
      </c>
      <c r="R110" s="1" t="s">
        <v>1646</v>
      </c>
    </row>
    <row r="111" spans="1:18" x14ac:dyDescent="0.45">
      <c r="A111" s="6">
        <f t="shared" si="1"/>
        <v>51081</v>
      </c>
      <c r="B111" s="6">
        <f>COUNTIF(D$1:D111,D111)</f>
        <v>1</v>
      </c>
      <c r="C111" s="1">
        <v>5108</v>
      </c>
      <c r="D111" s="1" t="s">
        <v>400</v>
      </c>
      <c r="F111" s="1" t="s">
        <v>401</v>
      </c>
      <c r="G111" s="1" t="s">
        <v>69</v>
      </c>
      <c r="I111" s="1" t="s">
        <v>87</v>
      </c>
      <c r="K111" s="1" t="s">
        <v>402</v>
      </c>
      <c r="M111" s="1" t="s">
        <v>399</v>
      </c>
      <c r="N111" s="1" t="s">
        <v>47</v>
      </c>
      <c r="O111" s="1" t="s">
        <v>35</v>
      </c>
      <c r="P111" s="1" t="s">
        <v>1627</v>
      </c>
      <c r="Q111" s="1" t="s">
        <v>1645</v>
      </c>
      <c r="R111" s="1" t="s">
        <v>1646</v>
      </c>
    </row>
    <row r="112" spans="1:18" x14ac:dyDescent="0.45">
      <c r="A112" s="6">
        <f t="shared" si="1"/>
        <v>51122</v>
      </c>
      <c r="B112" s="6">
        <f>COUNTIF(D$1:D112,D112)</f>
        <v>2</v>
      </c>
      <c r="C112" s="1">
        <v>5112</v>
      </c>
      <c r="D112" s="1" t="s">
        <v>67</v>
      </c>
      <c r="F112" s="1" t="s">
        <v>68</v>
      </c>
      <c r="G112" s="1" t="s">
        <v>69</v>
      </c>
      <c r="I112" s="1" t="s">
        <v>70</v>
      </c>
      <c r="K112" s="1" t="s">
        <v>403</v>
      </c>
      <c r="M112" s="1" t="s">
        <v>399</v>
      </c>
      <c r="N112" s="1" t="s">
        <v>47</v>
      </c>
      <c r="O112" s="1" t="s">
        <v>35</v>
      </c>
      <c r="P112" s="1" t="s">
        <v>1627</v>
      </c>
      <c r="Q112" s="1" t="s">
        <v>1645</v>
      </c>
      <c r="R112" s="1" t="s">
        <v>1646</v>
      </c>
    </row>
    <row r="113" spans="1:18" x14ac:dyDescent="0.45">
      <c r="A113" s="6">
        <f t="shared" si="1"/>
        <v>51101</v>
      </c>
      <c r="B113" s="6">
        <f>COUNTIF(D$1:D113,D113)</f>
        <v>1</v>
      </c>
      <c r="C113" s="1">
        <v>5110</v>
      </c>
      <c r="D113" s="1" t="s">
        <v>404</v>
      </c>
      <c r="F113" s="1" t="s">
        <v>405</v>
      </c>
      <c r="G113" s="1" t="s">
        <v>69</v>
      </c>
      <c r="I113" s="1" t="s">
        <v>87</v>
      </c>
      <c r="K113" s="1" t="s">
        <v>406</v>
      </c>
      <c r="M113" s="1" t="s">
        <v>399</v>
      </c>
      <c r="N113" s="1" t="s">
        <v>47</v>
      </c>
      <c r="O113" s="1" t="s">
        <v>35</v>
      </c>
      <c r="P113" s="1" t="s">
        <v>1627</v>
      </c>
      <c r="Q113" s="1" t="s">
        <v>1645</v>
      </c>
      <c r="R113" s="1" t="s">
        <v>1646</v>
      </c>
    </row>
    <row r="114" spans="1:18" x14ac:dyDescent="0.45">
      <c r="A114" s="6">
        <f t="shared" si="1"/>
        <v>20052</v>
      </c>
      <c r="B114" s="6">
        <f>COUNTIF(D$1:D114,D114)</f>
        <v>2</v>
      </c>
      <c r="C114" s="1">
        <v>2005</v>
      </c>
      <c r="D114" s="1" t="s">
        <v>81</v>
      </c>
      <c r="F114" s="1" t="s">
        <v>82</v>
      </c>
      <c r="G114" s="1" t="s">
        <v>83</v>
      </c>
      <c r="I114" s="1" t="s">
        <v>79</v>
      </c>
      <c r="K114" s="1" t="s">
        <v>407</v>
      </c>
      <c r="M114" s="1" t="s">
        <v>399</v>
      </c>
      <c r="N114" s="1" t="s">
        <v>47</v>
      </c>
      <c r="O114" s="1" t="s">
        <v>35</v>
      </c>
      <c r="P114" s="1" t="s">
        <v>1627</v>
      </c>
      <c r="Q114" s="1" t="s">
        <v>1645</v>
      </c>
      <c r="R114" s="1" t="s">
        <v>1646</v>
      </c>
    </row>
    <row r="115" spans="1:18" x14ac:dyDescent="0.45">
      <c r="A115" s="6">
        <f t="shared" si="1"/>
        <v>10221</v>
      </c>
      <c r="B115" s="6">
        <f>COUNTIF(D$1:D115,D115)</f>
        <v>1</v>
      </c>
      <c r="C115" s="1">
        <v>1022</v>
      </c>
      <c r="D115" s="1" t="s">
        <v>408</v>
      </c>
      <c r="F115" s="1" t="s">
        <v>409</v>
      </c>
      <c r="G115" s="1" t="s">
        <v>141</v>
      </c>
      <c r="I115" s="1" t="s">
        <v>79</v>
      </c>
      <c r="K115" s="1" t="s">
        <v>410</v>
      </c>
      <c r="M115" s="1" t="s">
        <v>399</v>
      </c>
      <c r="N115" s="1" t="s">
        <v>47</v>
      </c>
      <c r="O115" s="1" t="s">
        <v>35</v>
      </c>
      <c r="P115" s="1" t="s">
        <v>1627</v>
      </c>
      <c r="Q115" s="1" t="s">
        <v>1645</v>
      </c>
      <c r="R115" s="1" t="s">
        <v>1646</v>
      </c>
    </row>
    <row r="116" spans="1:18" x14ac:dyDescent="0.45">
      <c r="A116" s="6">
        <f t="shared" si="1"/>
        <v>10231</v>
      </c>
      <c r="B116" s="6">
        <f>COUNTIF(D$1:D116,D116)</f>
        <v>1</v>
      </c>
      <c r="C116" s="1">
        <v>1023</v>
      </c>
      <c r="D116" s="1" t="s">
        <v>411</v>
      </c>
      <c r="F116" s="1" t="s">
        <v>412</v>
      </c>
      <c r="G116" s="1" t="s">
        <v>141</v>
      </c>
      <c r="I116" s="1" t="s">
        <v>79</v>
      </c>
      <c r="K116" s="1" t="s">
        <v>413</v>
      </c>
      <c r="M116" s="1" t="s">
        <v>399</v>
      </c>
      <c r="N116" s="1" t="s">
        <v>47</v>
      </c>
      <c r="O116" s="1" t="s">
        <v>35</v>
      </c>
      <c r="P116" s="1" t="s">
        <v>1627</v>
      </c>
      <c r="Q116" s="1" t="s">
        <v>1645</v>
      </c>
      <c r="R116" s="1" t="s">
        <v>1646</v>
      </c>
    </row>
    <row r="117" spans="1:18" x14ac:dyDescent="0.45">
      <c r="A117" s="6">
        <f t="shared" si="1"/>
        <v>11651</v>
      </c>
      <c r="B117" s="6">
        <f>COUNTIF(D$1:D117,D117)</f>
        <v>1</v>
      </c>
      <c r="C117" s="1">
        <v>1165</v>
      </c>
      <c r="D117" s="1" t="s">
        <v>414</v>
      </c>
      <c r="F117" s="1" t="s">
        <v>415</v>
      </c>
      <c r="G117" s="1" t="s">
        <v>78</v>
      </c>
      <c r="I117" s="1" t="s">
        <v>79</v>
      </c>
      <c r="K117" s="1" t="s">
        <v>416</v>
      </c>
      <c r="M117" s="1" t="s">
        <v>399</v>
      </c>
      <c r="N117" s="1" t="s">
        <v>47</v>
      </c>
      <c r="O117" s="1" t="s">
        <v>35</v>
      </c>
      <c r="P117" s="1" t="s">
        <v>1627</v>
      </c>
      <c r="Q117" s="1" t="s">
        <v>1645</v>
      </c>
      <c r="R117" s="1" t="s">
        <v>1646</v>
      </c>
    </row>
    <row r="118" spans="1:18" x14ac:dyDescent="0.45">
      <c r="A118" s="6">
        <f t="shared" si="1"/>
        <v>10211</v>
      </c>
      <c r="B118" s="6">
        <f>COUNTIF(D$1:D118,D118)</f>
        <v>1</v>
      </c>
      <c r="C118" s="1">
        <v>1021</v>
      </c>
      <c r="D118" s="1" t="s">
        <v>417</v>
      </c>
      <c r="F118" s="1" t="s">
        <v>418</v>
      </c>
      <c r="G118" s="1" t="s">
        <v>141</v>
      </c>
      <c r="I118" s="1" t="s">
        <v>79</v>
      </c>
      <c r="K118" s="1" t="s">
        <v>419</v>
      </c>
      <c r="M118" s="1" t="s">
        <v>420</v>
      </c>
      <c r="N118" s="1" t="s">
        <v>47</v>
      </c>
      <c r="O118" s="1" t="s">
        <v>35</v>
      </c>
      <c r="P118" s="1" t="s">
        <v>1627</v>
      </c>
      <c r="Q118" s="1" t="s">
        <v>1645</v>
      </c>
      <c r="R118" s="1" t="s">
        <v>1646</v>
      </c>
    </row>
    <row r="119" spans="1:18" x14ac:dyDescent="0.45">
      <c r="A119" s="6">
        <f t="shared" si="1"/>
        <v>53871</v>
      </c>
      <c r="B119" s="6">
        <f>COUNTIF(D$1:D119,D119)</f>
        <v>1</v>
      </c>
      <c r="C119" s="1">
        <v>5387</v>
      </c>
      <c r="D119" s="1" t="s">
        <v>421</v>
      </c>
      <c r="F119" s="1" t="s">
        <v>422</v>
      </c>
      <c r="G119" s="1" t="s">
        <v>152</v>
      </c>
      <c r="I119" s="1" t="s">
        <v>70</v>
      </c>
      <c r="K119" s="1" t="s">
        <v>423</v>
      </c>
      <c r="M119" s="1" t="s">
        <v>420</v>
      </c>
      <c r="N119" s="1" t="s">
        <v>47</v>
      </c>
      <c r="O119" s="1" t="s">
        <v>35</v>
      </c>
      <c r="P119" s="1" t="s">
        <v>1627</v>
      </c>
      <c r="Q119" s="1" t="s">
        <v>1645</v>
      </c>
      <c r="R119" s="1" t="s">
        <v>1646</v>
      </c>
    </row>
    <row r="120" spans="1:18" x14ac:dyDescent="0.45">
      <c r="A120" s="6">
        <f t="shared" si="1"/>
        <v>11662</v>
      </c>
      <c r="B120" s="6">
        <f>COUNTIF(D$1:D120,D120)</f>
        <v>2</v>
      </c>
      <c r="C120" s="1">
        <v>1166</v>
      </c>
      <c r="D120" s="1" t="s">
        <v>76</v>
      </c>
      <c r="F120" s="1" t="s">
        <v>77</v>
      </c>
      <c r="G120" s="1" t="s">
        <v>78</v>
      </c>
      <c r="I120" s="1" t="s">
        <v>79</v>
      </c>
      <c r="K120" s="1" t="s">
        <v>424</v>
      </c>
      <c r="M120" s="1" t="s">
        <v>420</v>
      </c>
      <c r="N120" s="1" t="s">
        <v>47</v>
      </c>
      <c r="O120" s="1" t="s">
        <v>35</v>
      </c>
      <c r="P120" s="1" t="s">
        <v>1627</v>
      </c>
      <c r="Q120" s="1" t="s">
        <v>1645</v>
      </c>
      <c r="R120" s="1" t="s">
        <v>1646</v>
      </c>
    </row>
    <row r="121" spans="1:18" x14ac:dyDescent="0.45">
      <c r="A121" s="6">
        <f t="shared" si="1"/>
        <v>1621</v>
      </c>
      <c r="B121" s="6">
        <f>COUNTIF(D$1:D121,D121)</f>
        <v>1</v>
      </c>
      <c r="C121" s="1">
        <v>162</v>
      </c>
      <c r="D121" s="1" t="s">
        <v>425</v>
      </c>
      <c r="F121" s="1" t="s">
        <v>426</v>
      </c>
      <c r="G121" s="1" t="s">
        <v>134</v>
      </c>
      <c r="I121" s="1" t="s">
        <v>87</v>
      </c>
      <c r="K121" s="1" t="s">
        <v>427</v>
      </c>
      <c r="M121" s="1" t="s">
        <v>420</v>
      </c>
      <c r="N121" s="1" t="s">
        <v>47</v>
      </c>
      <c r="O121" s="1" t="s">
        <v>35</v>
      </c>
      <c r="P121" s="1" t="s">
        <v>1627</v>
      </c>
      <c r="Q121" s="1" t="s">
        <v>1645</v>
      </c>
      <c r="R121" s="1" t="s">
        <v>1646</v>
      </c>
    </row>
    <row r="122" spans="1:18" x14ac:dyDescent="0.45">
      <c r="A122" s="6">
        <f t="shared" si="1"/>
        <v>10151</v>
      </c>
      <c r="B122" s="6">
        <f>COUNTIF(D$1:D122,D122)</f>
        <v>1</v>
      </c>
      <c r="C122" s="1">
        <v>1015</v>
      </c>
      <c r="D122" s="1" t="s">
        <v>428</v>
      </c>
      <c r="F122" s="1" t="s">
        <v>429</v>
      </c>
      <c r="G122" s="1" t="s">
        <v>141</v>
      </c>
      <c r="I122" s="1" t="s">
        <v>70</v>
      </c>
      <c r="K122" s="1" t="s">
        <v>430</v>
      </c>
      <c r="M122" s="1" t="s">
        <v>420</v>
      </c>
      <c r="N122" s="1" t="s">
        <v>47</v>
      </c>
      <c r="O122" s="1" t="s">
        <v>35</v>
      </c>
      <c r="P122" s="1" t="s">
        <v>1627</v>
      </c>
      <c r="Q122" s="1" t="s">
        <v>1645</v>
      </c>
      <c r="R122" s="1" t="s">
        <v>1646</v>
      </c>
    </row>
    <row r="123" spans="1:18" x14ac:dyDescent="0.45">
      <c r="A123" s="6">
        <f t="shared" si="1"/>
        <v>21571</v>
      </c>
      <c r="B123" s="6">
        <f>COUNTIF(D$1:D123,D123)</f>
        <v>1</v>
      </c>
      <c r="C123" s="1">
        <v>2157</v>
      </c>
      <c r="D123" s="1" t="s">
        <v>431</v>
      </c>
      <c r="F123" s="1" t="s">
        <v>432</v>
      </c>
      <c r="G123" s="1" t="s">
        <v>130</v>
      </c>
      <c r="I123" s="1" t="s">
        <v>70</v>
      </c>
      <c r="K123" s="1" t="s">
        <v>433</v>
      </c>
      <c r="M123" s="1" t="s">
        <v>420</v>
      </c>
      <c r="N123" s="1" t="s">
        <v>47</v>
      </c>
      <c r="O123" s="1" t="s">
        <v>35</v>
      </c>
      <c r="P123" s="1" t="s">
        <v>1627</v>
      </c>
      <c r="Q123" s="1" t="s">
        <v>1645</v>
      </c>
      <c r="R123" s="1" t="s">
        <v>1646</v>
      </c>
    </row>
    <row r="124" spans="1:18" x14ac:dyDescent="0.45">
      <c r="A124" s="6">
        <f t="shared" si="1"/>
        <v>11601</v>
      </c>
      <c r="B124" s="6">
        <f>COUNTIF(D$1:D124,D124)</f>
        <v>1</v>
      </c>
      <c r="C124" s="1">
        <v>1160</v>
      </c>
      <c r="D124" s="1" t="s">
        <v>434</v>
      </c>
      <c r="F124" s="1" t="s">
        <v>435</v>
      </c>
      <c r="G124" s="1" t="s">
        <v>78</v>
      </c>
      <c r="I124" s="1" t="s">
        <v>79</v>
      </c>
      <c r="K124" s="1" t="s">
        <v>436</v>
      </c>
      <c r="M124" s="1" t="s">
        <v>420</v>
      </c>
      <c r="N124" s="1" t="s">
        <v>47</v>
      </c>
      <c r="O124" s="1" t="s">
        <v>35</v>
      </c>
      <c r="P124" s="1" t="s">
        <v>1627</v>
      </c>
      <c r="Q124" s="1" t="s">
        <v>1645</v>
      </c>
      <c r="R124" s="1" t="s">
        <v>1646</v>
      </c>
    </row>
    <row r="125" spans="1:18" x14ac:dyDescent="0.45">
      <c r="A125" s="6">
        <f t="shared" si="1"/>
        <v>27071</v>
      </c>
      <c r="B125" s="6">
        <f>COUNTIF(D$1:D125,D125)</f>
        <v>1</v>
      </c>
      <c r="C125" s="1">
        <v>2707</v>
      </c>
      <c r="D125" s="1" t="s">
        <v>437</v>
      </c>
      <c r="F125" s="1" t="s">
        <v>438</v>
      </c>
      <c r="G125" s="1" t="s">
        <v>190</v>
      </c>
      <c r="I125" s="1" t="s">
        <v>79</v>
      </c>
      <c r="K125" s="1" t="s">
        <v>1648</v>
      </c>
      <c r="M125" s="1" t="s">
        <v>420</v>
      </c>
      <c r="N125" s="1" t="s">
        <v>47</v>
      </c>
      <c r="O125" s="1" t="s">
        <v>35</v>
      </c>
      <c r="P125" s="1" t="s">
        <v>1627</v>
      </c>
      <c r="Q125" s="1" t="s">
        <v>1645</v>
      </c>
      <c r="R125" s="1" t="s">
        <v>1646</v>
      </c>
    </row>
    <row r="126" spans="1:18" x14ac:dyDescent="0.45">
      <c r="A126" s="6">
        <f t="shared" si="1"/>
        <v>53821</v>
      </c>
      <c r="B126" s="6">
        <f>COUNTIF(D$1:D126,D126)</f>
        <v>1</v>
      </c>
      <c r="C126" s="1">
        <v>5382</v>
      </c>
      <c r="D126" s="1" t="s">
        <v>439</v>
      </c>
      <c r="F126" s="1" t="s">
        <v>440</v>
      </c>
      <c r="G126" s="1" t="s">
        <v>152</v>
      </c>
      <c r="I126" s="1" t="s">
        <v>70</v>
      </c>
      <c r="K126" s="1" t="s">
        <v>441</v>
      </c>
      <c r="M126" s="1" t="s">
        <v>420</v>
      </c>
      <c r="N126" s="1" t="s">
        <v>47</v>
      </c>
      <c r="O126" s="1" t="s">
        <v>35</v>
      </c>
      <c r="P126" s="1" t="s">
        <v>1627</v>
      </c>
      <c r="Q126" s="1" t="s">
        <v>1645</v>
      </c>
      <c r="R126" s="1" t="s">
        <v>1646</v>
      </c>
    </row>
    <row r="127" spans="1:18" x14ac:dyDescent="0.45">
      <c r="A127" s="6">
        <f t="shared" si="1"/>
        <v>20041</v>
      </c>
      <c r="B127" s="6">
        <f>COUNTIF(D$1:D127,D127)</f>
        <v>1</v>
      </c>
      <c r="C127" s="1">
        <v>2004</v>
      </c>
      <c r="D127" s="1" t="s">
        <v>442</v>
      </c>
      <c r="F127" s="1" t="s">
        <v>443</v>
      </c>
      <c r="G127" s="1" t="s">
        <v>83</v>
      </c>
      <c r="I127" s="1" t="s">
        <v>79</v>
      </c>
      <c r="K127" s="1" t="s">
        <v>444</v>
      </c>
      <c r="M127" s="1" t="s">
        <v>420</v>
      </c>
      <c r="N127" s="1" t="s">
        <v>47</v>
      </c>
      <c r="O127" s="1" t="s">
        <v>35</v>
      </c>
      <c r="P127" s="1" t="s">
        <v>1627</v>
      </c>
      <c r="Q127" s="1" t="s">
        <v>1645</v>
      </c>
      <c r="R127" s="1" t="s">
        <v>1646</v>
      </c>
    </row>
    <row r="128" spans="1:18" x14ac:dyDescent="0.45">
      <c r="A128" s="6">
        <f t="shared" si="1"/>
        <v>25062</v>
      </c>
      <c r="B128" s="6">
        <f>COUNTIF(D$1:D128,D128)</f>
        <v>2</v>
      </c>
      <c r="C128" s="1">
        <v>2506</v>
      </c>
      <c r="D128" s="1" t="s">
        <v>108</v>
      </c>
      <c r="F128" s="1" t="s">
        <v>109</v>
      </c>
      <c r="G128" s="1" t="s">
        <v>98</v>
      </c>
      <c r="I128" s="1" t="s">
        <v>70</v>
      </c>
      <c r="K128" s="1" t="s">
        <v>445</v>
      </c>
      <c r="M128" s="1" t="s">
        <v>420</v>
      </c>
      <c r="N128" s="1" t="s">
        <v>47</v>
      </c>
      <c r="O128" s="1" t="s">
        <v>35</v>
      </c>
      <c r="P128" s="1" t="s">
        <v>1627</v>
      </c>
      <c r="Q128" s="1" t="s">
        <v>1645</v>
      </c>
      <c r="R128" s="1" t="s">
        <v>1646</v>
      </c>
    </row>
    <row r="129" spans="1:18" x14ac:dyDescent="0.45">
      <c r="A129" s="6">
        <f t="shared" ref="A129:A188" si="2">IFERROR(C129*10+B129,"")</f>
        <v>26201</v>
      </c>
      <c r="B129" s="6">
        <f>COUNTIF(D$1:D129,D129)</f>
        <v>1</v>
      </c>
      <c r="C129" s="1">
        <v>2620</v>
      </c>
      <c r="D129" s="1" t="s">
        <v>446</v>
      </c>
      <c r="F129" s="1" t="s">
        <v>447</v>
      </c>
      <c r="G129" s="1" t="s">
        <v>74</v>
      </c>
      <c r="I129" s="1" t="s">
        <v>87</v>
      </c>
      <c r="K129" s="1" t="s">
        <v>448</v>
      </c>
      <c r="M129" s="1" t="s">
        <v>420</v>
      </c>
      <c r="N129" s="1" t="s">
        <v>47</v>
      </c>
      <c r="O129" s="1" t="s">
        <v>35</v>
      </c>
      <c r="P129" s="1" t="s">
        <v>1627</v>
      </c>
      <c r="Q129" s="1" t="s">
        <v>1645</v>
      </c>
      <c r="R129" s="1" t="s">
        <v>1646</v>
      </c>
    </row>
    <row r="130" spans="1:18" x14ac:dyDescent="0.45">
      <c r="A130" s="6">
        <f t="shared" si="2"/>
        <v>10141</v>
      </c>
      <c r="B130" s="6">
        <f>COUNTIF(D$1:D130,D130)</f>
        <v>1</v>
      </c>
      <c r="C130" s="1">
        <v>1014</v>
      </c>
      <c r="D130" s="1" t="s">
        <v>449</v>
      </c>
      <c r="F130" s="1" t="s">
        <v>450</v>
      </c>
      <c r="G130" s="1" t="s">
        <v>141</v>
      </c>
      <c r="I130" s="1" t="s">
        <v>70</v>
      </c>
      <c r="K130" s="1" t="s">
        <v>451</v>
      </c>
      <c r="M130" s="1" t="s">
        <v>420</v>
      </c>
      <c r="N130" s="1" t="s">
        <v>47</v>
      </c>
      <c r="O130" s="1" t="s">
        <v>35</v>
      </c>
      <c r="P130" s="1" t="s">
        <v>1627</v>
      </c>
      <c r="Q130" s="1" t="s">
        <v>1645</v>
      </c>
      <c r="R130" s="1" t="s">
        <v>1646</v>
      </c>
    </row>
    <row r="131" spans="1:18" x14ac:dyDescent="0.45">
      <c r="A131" s="6">
        <f t="shared" si="2"/>
        <v>13081</v>
      </c>
      <c r="B131" s="6">
        <f>COUNTIF(D$1:D131,D131)</f>
        <v>1</v>
      </c>
      <c r="C131" s="1">
        <v>1308</v>
      </c>
      <c r="D131" s="1" t="s">
        <v>452</v>
      </c>
      <c r="F131" s="1" t="s">
        <v>453</v>
      </c>
      <c r="G131" s="1" t="s">
        <v>113</v>
      </c>
      <c r="I131" s="1" t="s">
        <v>70</v>
      </c>
      <c r="K131" s="1" t="s">
        <v>454</v>
      </c>
      <c r="M131" s="1" t="s">
        <v>420</v>
      </c>
      <c r="N131" s="1" t="s">
        <v>47</v>
      </c>
      <c r="O131" s="1" t="s">
        <v>35</v>
      </c>
      <c r="P131" s="1" t="s">
        <v>1627</v>
      </c>
      <c r="Q131" s="1" t="s">
        <v>1645</v>
      </c>
      <c r="R131" s="1" t="s">
        <v>1646</v>
      </c>
    </row>
    <row r="132" spans="1:18" x14ac:dyDescent="0.45">
      <c r="A132" s="6">
        <f t="shared" si="2"/>
        <v>53831</v>
      </c>
      <c r="B132" s="6">
        <f>COUNTIF(D$1:D132,D132)</f>
        <v>1</v>
      </c>
      <c r="C132" s="1">
        <v>5383</v>
      </c>
      <c r="D132" s="1" t="s">
        <v>455</v>
      </c>
      <c r="F132" s="1" t="s">
        <v>456</v>
      </c>
      <c r="G132" s="1" t="s">
        <v>152</v>
      </c>
      <c r="I132" s="1" t="s">
        <v>70</v>
      </c>
      <c r="K132" s="1" t="s">
        <v>1648</v>
      </c>
      <c r="M132" s="1" t="s">
        <v>420</v>
      </c>
      <c r="N132" s="1" t="s">
        <v>47</v>
      </c>
      <c r="O132" s="1" t="s">
        <v>35</v>
      </c>
      <c r="P132" s="1" t="s">
        <v>1627</v>
      </c>
      <c r="Q132" s="1" t="s">
        <v>1645</v>
      </c>
      <c r="R132" s="1" t="s">
        <v>1646</v>
      </c>
    </row>
    <row r="133" spans="1:18" x14ac:dyDescent="0.45">
      <c r="A133" s="6">
        <f t="shared" si="2"/>
        <v>53771</v>
      </c>
      <c r="B133" s="6">
        <f>COUNTIF(D$1:D133,D133)</f>
        <v>1</v>
      </c>
      <c r="C133" s="1">
        <v>5377</v>
      </c>
      <c r="D133" s="1" t="s">
        <v>457</v>
      </c>
      <c r="F133" s="1" t="s">
        <v>458</v>
      </c>
      <c r="G133" s="1" t="s">
        <v>152</v>
      </c>
      <c r="I133" s="1" t="s">
        <v>70</v>
      </c>
      <c r="K133" s="1" t="s">
        <v>459</v>
      </c>
      <c r="M133" s="1" t="s">
        <v>460</v>
      </c>
      <c r="N133" s="1" t="s">
        <v>47</v>
      </c>
      <c r="O133" s="1" t="s">
        <v>35</v>
      </c>
      <c r="P133" s="1" t="s">
        <v>1627</v>
      </c>
      <c r="Q133" s="1" t="s">
        <v>1645</v>
      </c>
      <c r="R133" s="1" t="s">
        <v>1646</v>
      </c>
    </row>
    <row r="134" spans="1:18" x14ac:dyDescent="0.45">
      <c r="A134" s="6">
        <f t="shared" si="2"/>
        <v>21021</v>
      </c>
      <c r="B134" s="6">
        <f>COUNTIF(D$1:D134,D134)</f>
        <v>1</v>
      </c>
      <c r="C134" s="1">
        <v>2102</v>
      </c>
      <c r="D134" s="1" t="s">
        <v>461</v>
      </c>
      <c r="F134" s="1" t="s">
        <v>462</v>
      </c>
      <c r="G134" s="1" t="s">
        <v>156</v>
      </c>
      <c r="I134" s="1" t="s">
        <v>79</v>
      </c>
      <c r="K134" s="1" t="s">
        <v>463</v>
      </c>
      <c r="M134" s="1" t="s">
        <v>460</v>
      </c>
      <c r="N134" s="1" t="s">
        <v>47</v>
      </c>
      <c r="O134" s="1" t="s">
        <v>35</v>
      </c>
      <c r="P134" s="1" t="s">
        <v>1627</v>
      </c>
      <c r="Q134" s="1" t="s">
        <v>1645</v>
      </c>
      <c r="R134" s="1" t="s">
        <v>1646</v>
      </c>
    </row>
    <row r="135" spans="1:18" x14ac:dyDescent="0.45">
      <c r="A135" s="6">
        <f t="shared" si="2"/>
        <v>10071</v>
      </c>
      <c r="B135" s="6">
        <f>COUNTIF(D$1:D135,D135)</f>
        <v>1</v>
      </c>
      <c r="C135" s="1">
        <v>1007</v>
      </c>
      <c r="D135" s="1" t="s">
        <v>464</v>
      </c>
      <c r="F135" s="1" t="s">
        <v>465</v>
      </c>
      <c r="G135" s="1" t="s">
        <v>141</v>
      </c>
      <c r="I135" s="1" t="s">
        <v>87</v>
      </c>
      <c r="K135" s="1" t="s">
        <v>466</v>
      </c>
      <c r="M135" s="1" t="s">
        <v>460</v>
      </c>
      <c r="N135" s="1" t="s">
        <v>47</v>
      </c>
      <c r="O135" s="1" t="s">
        <v>35</v>
      </c>
      <c r="P135" s="1" t="s">
        <v>1627</v>
      </c>
      <c r="Q135" s="1" t="s">
        <v>1645</v>
      </c>
      <c r="R135" s="1" t="s">
        <v>1646</v>
      </c>
    </row>
    <row r="136" spans="1:18" x14ac:dyDescent="0.45">
      <c r="A136" s="6">
        <f t="shared" si="2"/>
        <v>25111</v>
      </c>
      <c r="B136" s="6">
        <f>COUNTIF(D$1:D136,D136)</f>
        <v>1</v>
      </c>
      <c r="C136" s="1">
        <v>2511</v>
      </c>
      <c r="D136" s="1" t="s">
        <v>467</v>
      </c>
      <c r="F136" s="1" t="s">
        <v>468</v>
      </c>
      <c r="G136" s="1" t="s">
        <v>98</v>
      </c>
      <c r="I136" s="1" t="s">
        <v>79</v>
      </c>
      <c r="K136" s="1" t="s">
        <v>469</v>
      </c>
      <c r="M136" s="1" t="s">
        <v>460</v>
      </c>
      <c r="N136" s="1" t="s">
        <v>47</v>
      </c>
      <c r="O136" s="1" t="s">
        <v>35</v>
      </c>
      <c r="P136" s="1" t="s">
        <v>1627</v>
      </c>
      <c r="Q136" s="1" t="s">
        <v>1645</v>
      </c>
      <c r="R136" s="1" t="s">
        <v>1646</v>
      </c>
    </row>
    <row r="137" spans="1:18" x14ac:dyDescent="0.45">
      <c r="A137" s="6">
        <f t="shared" si="2"/>
        <v>20002</v>
      </c>
      <c r="B137" s="6">
        <f>COUNTIF(D$1:D137,D137)</f>
        <v>2</v>
      </c>
      <c r="C137" s="1">
        <v>2000</v>
      </c>
      <c r="D137" s="1" t="s">
        <v>93</v>
      </c>
      <c r="F137" s="1" t="s">
        <v>94</v>
      </c>
      <c r="G137" s="1" t="s">
        <v>83</v>
      </c>
      <c r="I137" s="1" t="s">
        <v>87</v>
      </c>
      <c r="K137" s="1" t="s">
        <v>470</v>
      </c>
      <c r="M137" s="1" t="s">
        <v>460</v>
      </c>
      <c r="N137" s="1" t="s">
        <v>47</v>
      </c>
      <c r="O137" s="1" t="s">
        <v>35</v>
      </c>
      <c r="P137" s="1" t="s">
        <v>1627</v>
      </c>
      <c r="Q137" s="1" t="s">
        <v>1645</v>
      </c>
      <c r="R137" s="1" t="s">
        <v>1646</v>
      </c>
    </row>
    <row r="138" spans="1:18" x14ac:dyDescent="0.45">
      <c r="A138" s="6">
        <f t="shared" si="2"/>
        <v>53811</v>
      </c>
      <c r="B138" s="6">
        <f>COUNTIF(D$1:D138,D138)</f>
        <v>1</v>
      </c>
      <c r="C138" s="1">
        <v>5381</v>
      </c>
      <c r="D138" s="1" t="s">
        <v>471</v>
      </c>
      <c r="F138" s="1" t="s">
        <v>472</v>
      </c>
      <c r="G138" s="1" t="s">
        <v>152</v>
      </c>
      <c r="I138" s="1" t="s">
        <v>70</v>
      </c>
      <c r="K138" s="1" t="s">
        <v>1648</v>
      </c>
      <c r="M138" s="1" t="s">
        <v>460</v>
      </c>
      <c r="N138" s="1" t="s">
        <v>47</v>
      </c>
      <c r="O138" s="1" t="s">
        <v>35</v>
      </c>
      <c r="P138" s="1" t="s">
        <v>1627</v>
      </c>
      <c r="Q138" s="1" t="s">
        <v>1645</v>
      </c>
      <c r="R138" s="1" t="s">
        <v>1646</v>
      </c>
    </row>
    <row r="139" spans="1:18" x14ac:dyDescent="0.45">
      <c r="A139" s="6">
        <f t="shared" si="2"/>
        <v>10131</v>
      </c>
      <c r="B139" s="6">
        <f>COUNTIF(D$1:D139,D139)</f>
        <v>1</v>
      </c>
      <c r="C139" s="1">
        <v>1013</v>
      </c>
      <c r="D139" s="1" t="s">
        <v>473</v>
      </c>
      <c r="F139" s="1" t="s">
        <v>474</v>
      </c>
      <c r="G139" s="1" t="s">
        <v>141</v>
      </c>
      <c r="I139" s="1" t="s">
        <v>70</v>
      </c>
      <c r="K139" s="1" t="s">
        <v>1648</v>
      </c>
      <c r="M139" s="1" t="s">
        <v>460</v>
      </c>
      <c r="N139" s="1" t="s">
        <v>47</v>
      </c>
      <c r="O139" s="1" t="s">
        <v>35</v>
      </c>
      <c r="P139" s="1" t="s">
        <v>1627</v>
      </c>
      <c r="Q139" s="1" t="s">
        <v>1645</v>
      </c>
      <c r="R139" s="1" t="s">
        <v>1646</v>
      </c>
    </row>
    <row r="140" spans="1:18" x14ac:dyDescent="0.45">
      <c r="A140" s="6">
        <f t="shared" si="2"/>
        <v>13051</v>
      </c>
      <c r="B140" s="6">
        <f>COUNTIF(D$1:D140,D140)</f>
        <v>1</v>
      </c>
      <c r="C140" s="1">
        <v>1305</v>
      </c>
      <c r="D140" s="1" t="s">
        <v>475</v>
      </c>
      <c r="F140" s="1" t="s">
        <v>476</v>
      </c>
      <c r="G140" s="1" t="s">
        <v>113</v>
      </c>
      <c r="I140" s="1" t="s">
        <v>70</v>
      </c>
      <c r="K140" s="1" t="s">
        <v>477</v>
      </c>
      <c r="M140" s="1" t="s">
        <v>478</v>
      </c>
      <c r="N140" s="1" t="s">
        <v>47</v>
      </c>
      <c r="O140" s="1" t="s">
        <v>35</v>
      </c>
      <c r="P140" s="1" t="s">
        <v>1627</v>
      </c>
      <c r="Q140" s="1" t="s">
        <v>1645</v>
      </c>
      <c r="R140" s="1" t="s">
        <v>1646</v>
      </c>
    </row>
    <row r="141" spans="1:18" x14ac:dyDescent="0.45">
      <c r="A141" s="6">
        <f t="shared" si="2"/>
        <v>10081</v>
      </c>
      <c r="B141" s="6">
        <f>COUNTIF(D$1:D141,D141)</f>
        <v>1</v>
      </c>
      <c r="C141" s="1">
        <v>1008</v>
      </c>
      <c r="D141" s="1" t="s">
        <v>479</v>
      </c>
      <c r="F141" s="1" t="s">
        <v>480</v>
      </c>
      <c r="G141" s="1" t="s">
        <v>141</v>
      </c>
      <c r="I141" s="1" t="s">
        <v>87</v>
      </c>
      <c r="K141" s="1" t="s">
        <v>481</v>
      </c>
      <c r="M141" s="1" t="s">
        <v>478</v>
      </c>
      <c r="N141" s="1" t="s">
        <v>47</v>
      </c>
      <c r="O141" s="1" t="s">
        <v>35</v>
      </c>
      <c r="P141" s="1" t="s">
        <v>1627</v>
      </c>
      <c r="Q141" s="1" t="s">
        <v>1645</v>
      </c>
      <c r="R141" s="1" t="s">
        <v>1646</v>
      </c>
    </row>
    <row r="142" spans="1:18" x14ac:dyDescent="0.45">
      <c r="A142" s="6">
        <f t="shared" si="2"/>
        <v>10091</v>
      </c>
      <c r="B142" s="6">
        <f>COUNTIF(D$1:D142,D142)</f>
        <v>1</v>
      </c>
      <c r="C142" s="1">
        <v>1009</v>
      </c>
      <c r="D142" s="1" t="s">
        <v>482</v>
      </c>
      <c r="F142" s="1" t="s">
        <v>483</v>
      </c>
      <c r="G142" s="1" t="s">
        <v>141</v>
      </c>
      <c r="I142" s="1" t="s">
        <v>87</v>
      </c>
      <c r="K142" s="1" t="s">
        <v>484</v>
      </c>
      <c r="M142" s="1" t="s">
        <v>478</v>
      </c>
      <c r="N142" s="1" t="s">
        <v>47</v>
      </c>
      <c r="O142" s="1" t="s">
        <v>35</v>
      </c>
      <c r="P142" s="1" t="s">
        <v>1627</v>
      </c>
      <c r="Q142" s="1" t="s">
        <v>1645</v>
      </c>
      <c r="R142" s="1" t="s">
        <v>1646</v>
      </c>
    </row>
    <row r="143" spans="1:18" x14ac:dyDescent="0.45">
      <c r="A143" s="6">
        <f t="shared" si="2"/>
        <v>10121</v>
      </c>
      <c r="B143" s="6">
        <f>COUNTIF(D$1:D143,D143)</f>
        <v>1</v>
      </c>
      <c r="C143" s="1">
        <v>1012</v>
      </c>
      <c r="D143" s="1" t="s">
        <v>485</v>
      </c>
      <c r="F143" s="1" t="s">
        <v>486</v>
      </c>
      <c r="G143" s="1" t="s">
        <v>141</v>
      </c>
      <c r="I143" s="1" t="s">
        <v>70</v>
      </c>
      <c r="K143" s="1" t="s">
        <v>368</v>
      </c>
      <c r="M143" s="1" t="s">
        <v>478</v>
      </c>
      <c r="N143" s="1" t="s">
        <v>47</v>
      </c>
      <c r="O143" s="1" t="s">
        <v>35</v>
      </c>
      <c r="P143" s="1" t="s">
        <v>1627</v>
      </c>
      <c r="Q143" s="1" t="s">
        <v>1645</v>
      </c>
      <c r="R143" s="1" t="s">
        <v>1646</v>
      </c>
    </row>
    <row r="144" spans="1:18" x14ac:dyDescent="0.45">
      <c r="A144" s="6">
        <f t="shared" si="2"/>
        <v>27021</v>
      </c>
      <c r="B144" s="6">
        <f>COUNTIF(D$1:D144,D144)</f>
        <v>1</v>
      </c>
      <c r="C144" s="1">
        <v>2702</v>
      </c>
      <c r="D144" s="1" t="s">
        <v>487</v>
      </c>
      <c r="F144" s="1" t="s">
        <v>488</v>
      </c>
      <c r="G144" s="1" t="s">
        <v>190</v>
      </c>
      <c r="I144" s="1" t="s">
        <v>70</v>
      </c>
      <c r="K144" s="1" t="s">
        <v>489</v>
      </c>
      <c r="M144" s="1" t="s">
        <v>478</v>
      </c>
      <c r="N144" s="1" t="s">
        <v>47</v>
      </c>
      <c r="O144" s="1" t="s">
        <v>35</v>
      </c>
      <c r="P144" s="1" t="s">
        <v>1627</v>
      </c>
      <c r="Q144" s="1" t="s">
        <v>1645</v>
      </c>
      <c r="R144" s="1" t="s">
        <v>1646</v>
      </c>
    </row>
    <row r="145" spans="1:18" x14ac:dyDescent="0.45">
      <c r="A145" s="6">
        <f t="shared" si="2"/>
        <v>13091</v>
      </c>
      <c r="B145" s="6">
        <f>COUNTIF(D$1:D145,D145)</f>
        <v>1</v>
      </c>
      <c r="C145" s="1">
        <v>1309</v>
      </c>
      <c r="D145" s="1" t="s">
        <v>490</v>
      </c>
      <c r="F145" s="1" t="s">
        <v>491</v>
      </c>
      <c r="G145" s="1" t="s">
        <v>113</v>
      </c>
      <c r="I145" s="1" t="s">
        <v>70</v>
      </c>
      <c r="K145" s="1" t="s">
        <v>492</v>
      </c>
      <c r="M145" s="1" t="s">
        <v>478</v>
      </c>
      <c r="N145" s="1" t="s">
        <v>47</v>
      </c>
      <c r="O145" s="1" t="s">
        <v>35</v>
      </c>
      <c r="P145" s="1" t="s">
        <v>1627</v>
      </c>
      <c r="Q145" s="1" t="s">
        <v>1645</v>
      </c>
      <c r="R145" s="1" t="s">
        <v>1646</v>
      </c>
    </row>
    <row r="146" spans="1:18" x14ac:dyDescent="0.45">
      <c r="A146" s="6">
        <f t="shared" si="2"/>
        <v>1591</v>
      </c>
      <c r="B146" s="6">
        <f>COUNTIF(D$1:D146,D146)</f>
        <v>1</v>
      </c>
      <c r="C146" s="1">
        <v>159</v>
      </c>
      <c r="D146" s="1" t="s">
        <v>493</v>
      </c>
      <c r="F146" s="1" t="s">
        <v>494</v>
      </c>
      <c r="G146" s="1" t="s">
        <v>134</v>
      </c>
      <c r="I146" s="1" t="s">
        <v>87</v>
      </c>
      <c r="K146" s="1" t="s">
        <v>1648</v>
      </c>
      <c r="M146" s="1" t="s">
        <v>478</v>
      </c>
      <c r="N146" s="1" t="s">
        <v>47</v>
      </c>
      <c r="O146" s="1" t="s">
        <v>35</v>
      </c>
      <c r="P146" s="1" t="s">
        <v>1627</v>
      </c>
      <c r="Q146" s="1" t="s">
        <v>1645</v>
      </c>
      <c r="R146" s="1" t="s">
        <v>1646</v>
      </c>
    </row>
    <row r="147" spans="1:18" x14ac:dyDescent="0.45">
      <c r="A147" s="6">
        <f t="shared" si="2"/>
        <v>1611</v>
      </c>
      <c r="B147" s="6">
        <f>COUNTIF(D$1:D147,D147)</f>
        <v>1</v>
      </c>
      <c r="C147" s="1">
        <v>161</v>
      </c>
      <c r="D147" s="1" t="s">
        <v>495</v>
      </c>
      <c r="F147" s="1" t="s">
        <v>496</v>
      </c>
      <c r="G147" s="1" t="s">
        <v>134</v>
      </c>
      <c r="I147" s="1" t="s">
        <v>79</v>
      </c>
      <c r="K147" s="1" t="s">
        <v>497</v>
      </c>
      <c r="M147" s="1" t="s">
        <v>498</v>
      </c>
      <c r="N147" s="1" t="s">
        <v>47</v>
      </c>
      <c r="O147" s="1" t="s">
        <v>35</v>
      </c>
      <c r="P147" s="1" t="s">
        <v>1627</v>
      </c>
      <c r="Q147" s="1" t="s">
        <v>1645</v>
      </c>
      <c r="R147" s="1" t="s">
        <v>1646</v>
      </c>
    </row>
    <row r="148" spans="1:18" x14ac:dyDescent="0.45">
      <c r="A148" s="6">
        <f t="shared" si="2"/>
        <v>25091</v>
      </c>
      <c r="B148" s="6">
        <f>COUNTIF(D$1:D148,D148)</f>
        <v>1</v>
      </c>
      <c r="C148" s="1">
        <v>2509</v>
      </c>
      <c r="D148" s="1" t="s">
        <v>499</v>
      </c>
      <c r="F148" s="1" t="s">
        <v>500</v>
      </c>
      <c r="G148" s="1" t="s">
        <v>98</v>
      </c>
      <c r="I148" s="1" t="s">
        <v>70</v>
      </c>
      <c r="K148" s="1" t="s">
        <v>501</v>
      </c>
      <c r="M148" s="1" t="s">
        <v>498</v>
      </c>
      <c r="N148" s="1" t="s">
        <v>47</v>
      </c>
      <c r="O148" s="1" t="s">
        <v>35</v>
      </c>
      <c r="P148" s="1" t="s">
        <v>1627</v>
      </c>
      <c r="Q148" s="1" t="s">
        <v>1645</v>
      </c>
      <c r="R148" s="1" t="s">
        <v>1646</v>
      </c>
    </row>
    <row r="149" spans="1:18" x14ac:dyDescent="0.45">
      <c r="A149" s="6">
        <f t="shared" si="2"/>
        <v>25122</v>
      </c>
      <c r="B149" s="6">
        <f>COUNTIF(D$1:D149,D149)</f>
        <v>2</v>
      </c>
      <c r="C149" s="1">
        <v>2512</v>
      </c>
      <c r="D149" s="1" t="s">
        <v>96</v>
      </c>
      <c r="F149" s="1" t="s">
        <v>97</v>
      </c>
      <c r="G149" s="1" t="s">
        <v>98</v>
      </c>
      <c r="I149" s="1" t="s">
        <v>79</v>
      </c>
      <c r="K149" s="1" t="s">
        <v>502</v>
      </c>
      <c r="M149" s="1" t="s">
        <v>498</v>
      </c>
      <c r="N149" s="1" t="s">
        <v>47</v>
      </c>
      <c r="O149" s="1" t="s">
        <v>35</v>
      </c>
      <c r="P149" s="1" t="s">
        <v>1627</v>
      </c>
      <c r="Q149" s="1" t="s">
        <v>1645</v>
      </c>
      <c r="R149" s="1" t="s">
        <v>1646</v>
      </c>
    </row>
    <row r="150" spans="1:18" x14ac:dyDescent="0.45">
      <c r="A150" s="6">
        <f t="shared" si="2"/>
        <v>53801</v>
      </c>
      <c r="B150" s="6">
        <f>COUNTIF(D$1:D150,D150)</f>
        <v>1</v>
      </c>
      <c r="C150" s="1">
        <v>5380</v>
      </c>
      <c r="D150" s="1" t="s">
        <v>503</v>
      </c>
      <c r="F150" s="1" t="s">
        <v>504</v>
      </c>
      <c r="G150" s="1" t="s">
        <v>152</v>
      </c>
      <c r="I150" s="1" t="s">
        <v>70</v>
      </c>
      <c r="K150" s="1" t="s">
        <v>505</v>
      </c>
      <c r="M150" s="1" t="s">
        <v>498</v>
      </c>
      <c r="N150" s="1" t="s">
        <v>47</v>
      </c>
      <c r="O150" s="1" t="s">
        <v>35</v>
      </c>
      <c r="P150" s="1" t="s">
        <v>1627</v>
      </c>
      <c r="Q150" s="1" t="s">
        <v>1645</v>
      </c>
      <c r="R150" s="1" t="s">
        <v>1646</v>
      </c>
    </row>
    <row r="151" spans="1:18" x14ac:dyDescent="0.45">
      <c r="A151" s="6">
        <f t="shared" si="2"/>
        <v>26221</v>
      </c>
      <c r="B151" s="6">
        <f>COUNTIF(D$1:D151,D151)</f>
        <v>1</v>
      </c>
      <c r="C151" s="1">
        <v>2622</v>
      </c>
      <c r="D151" s="1" t="s">
        <v>506</v>
      </c>
      <c r="F151" s="1" t="s">
        <v>507</v>
      </c>
      <c r="G151" s="1" t="s">
        <v>74</v>
      </c>
      <c r="I151" s="1" t="s">
        <v>70</v>
      </c>
      <c r="K151" s="1" t="s">
        <v>508</v>
      </c>
      <c r="M151" s="1" t="s">
        <v>498</v>
      </c>
      <c r="N151" s="1" t="s">
        <v>47</v>
      </c>
      <c r="O151" s="1" t="s">
        <v>35</v>
      </c>
      <c r="P151" s="1" t="s">
        <v>1627</v>
      </c>
      <c r="Q151" s="1" t="s">
        <v>1645</v>
      </c>
      <c r="R151" s="1" t="s">
        <v>1646</v>
      </c>
    </row>
    <row r="152" spans="1:18" x14ac:dyDescent="0.45">
      <c r="A152" s="6">
        <f t="shared" si="2"/>
        <v>13011</v>
      </c>
      <c r="B152" s="6">
        <f>COUNTIF(D$1:D152,D152)</f>
        <v>1</v>
      </c>
      <c r="C152" s="1">
        <v>1301</v>
      </c>
      <c r="D152" s="1" t="s">
        <v>509</v>
      </c>
      <c r="F152" s="1" t="s">
        <v>510</v>
      </c>
      <c r="G152" s="1" t="s">
        <v>113</v>
      </c>
      <c r="I152" s="1" t="s">
        <v>87</v>
      </c>
      <c r="K152" s="1" t="s">
        <v>511</v>
      </c>
      <c r="M152" s="1" t="s">
        <v>498</v>
      </c>
      <c r="N152" s="1" t="s">
        <v>47</v>
      </c>
      <c r="O152" s="1" t="s">
        <v>35</v>
      </c>
      <c r="P152" s="1" t="s">
        <v>1627</v>
      </c>
      <c r="Q152" s="1" t="s">
        <v>1645</v>
      </c>
      <c r="R152" s="1" t="s">
        <v>1646</v>
      </c>
    </row>
    <row r="153" spans="1:18" x14ac:dyDescent="0.45">
      <c r="A153" s="6">
        <f t="shared" si="2"/>
        <v>53731</v>
      </c>
      <c r="B153" s="6">
        <f>COUNTIF(D$1:D153,D153)</f>
        <v>1</v>
      </c>
      <c r="C153" s="1">
        <v>5373</v>
      </c>
      <c r="D153" s="1" t="s">
        <v>512</v>
      </c>
      <c r="F153" s="1" t="s">
        <v>513</v>
      </c>
      <c r="G153" s="1" t="s">
        <v>152</v>
      </c>
      <c r="I153" s="1" t="s">
        <v>87</v>
      </c>
      <c r="K153" s="1" t="s">
        <v>1648</v>
      </c>
      <c r="M153" s="1" t="s">
        <v>498</v>
      </c>
      <c r="N153" s="1" t="s">
        <v>47</v>
      </c>
      <c r="O153" s="1" t="s">
        <v>35</v>
      </c>
      <c r="P153" s="1" t="s">
        <v>1627</v>
      </c>
      <c r="Q153" s="1" t="s">
        <v>1645</v>
      </c>
      <c r="R153" s="1" t="s">
        <v>1646</v>
      </c>
    </row>
    <row r="154" spans="1:18" x14ac:dyDescent="0.45">
      <c r="A154" s="6">
        <f t="shared" si="2"/>
        <v>53721</v>
      </c>
      <c r="B154" s="6">
        <f>COUNTIF(D$1:D154,D154)</f>
        <v>1</v>
      </c>
      <c r="C154" s="1">
        <v>5372</v>
      </c>
      <c r="D154" s="1" t="s">
        <v>514</v>
      </c>
      <c r="F154" s="1" t="s">
        <v>515</v>
      </c>
      <c r="G154" s="1" t="s">
        <v>152</v>
      </c>
      <c r="I154" s="1" t="s">
        <v>87</v>
      </c>
      <c r="K154" s="1" t="s">
        <v>516</v>
      </c>
      <c r="M154" s="1" t="s">
        <v>379</v>
      </c>
      <c r="N154" s="1" t="s">
        <v>47</v>
      </c>
      <c r="O154" s="1" t="s">
        <v>35</v>
      </c>
      <c r="P154" s="1" t="s">
        <v>1627</v>
      </c>
      <c r="Q154" s="1" t="s">
        <v>1645</v>
      </c>
      <c r="R154" s="1" t="s">
        <v>1646</v>
      </c>
    </row>
    <row r="155" spans="1:18" x14ac:dyDescent="0.45">
      <c r="A155" s="6">
        <f t="shared" si="2"/>
        <v>13101</v>
      </c>
      <c r="B155" s="6">
        <f>COUNTIF(D$1:D155,D155)</f>
        <v>1</v>
      </c>
      <c r="C155" s="1">
        <v>1310</v>
      </c>
      <c r="D155" s="1" t="s">
        <v>517</v>
      </c>
      <c r="F155" s="1" t="s">
        <v>518</v>
      </c>
      <c r="G155" s="1" t="s">
        <v>113</v>
      </c>
      <c r="I155" s="1" t="s">
        <v>70</v>
      </c>
      <c r="K155" s="1" t="s">
        <v>519</v>
      </c>
      <c r="M155" s="1" t="s">
        <v>379</v>
      </c>
      <c r="N155" s="1" t="s">
        <v>47</v>
      </c>
      <c r="O155" s="1" t="s">
        <v>35</v>
      </c>
      <c r="P155" s="1" t="s">
        <v>1627</v>
      </c>
      <c r="Q155" s="1" t="s">
        <v>1645</v>
      </c>
      <c r="R155" s="1" t="s">
        <v>1646</v>
      </c>
    </row>
    <row r="156" spans="1:18" x14ac:dyDescent="0.45">
      <c r="A156" s="6">
        <f t="shared" si="2"/>
        <v>52771</v>
      </c>
      <c r="B156" s="6">
        <f>COUNTIF(D$1:D156,D156)</f>
        <v>1</v>
      </c>
      <c r="C156" s="1">
        <v>5277</v>
      </c>
      <c r="D156" s="1" t="s">
        <v>520</v>
      </c>
      <c r="F156" s="1" t="s">
        <v>521</v>
      </c>
      <c r="G156" s="1" t="s">
        <v>522</v>
      </c>
      <c r="I156" s="1" t="s">
        <v>278</v>
      </c>
      <c r="K156" s="1" t="s">
        <v>523</v>
      </c>
      <c r="M156" s="1" t="s">
        <v>379</v>
      </c>
      <c r="N156" s="1" t="s">
        <v>47</v>
      </c>
      <c r="O156" s="1" t="s">
        <v>35</v>
      </c>
      <c r="P156" s="1" t="s">
        <v>1627</v>
      </c>
      <c r="Q156" s="1" t="s">
        <v>1645</v>
      </c>
      <c r="R156" s="1" t="s">
        <v>1646</v>
      </c>
    </row>
    <row r="157" spans="1:18" x14ac:dyDescent="0.45">
      <c r="A157" s="6">
        <f t="shared" si="2"/>
        <v>53031</v>
      </c>
      <c r="B157" s="6">
        <f>COUNTIF(D$1:D157,D157)</f>
        <v>1</v>
      </c>
      <c r="C157" s="1">
        <v>5303</v>
      </c>
      <c r="D157" s="1" t="s">
        <v>524</v>
      </c>
      <c r="F157" s="1" t="s">
        <v>525</v>
      </c>
      <c r="G157" s="1" t="s">
        <v>177</v>
      </c>
      <c r="I157" s="1" t="s">
        <v>87</v>
      </c>
      <c r="K157" s="1" t="s">
        <v>526</v>
      </c>
      <c r="M157" s="1" t="s">
        <v>379</v>
      </c>
      <c r="N157" s="1" t="s">
        <v>47</v>
      </c>
      <c r="O157" s="1" t="s">
        <v>35</v>
      </c>
      <c r="P157" s="1" t="s">
        <v>1627</v>
      </c>
      <c r="Q157" s="1" t="s">
        <v>1645</v>
      </c>
      <c r="R157" s="1" t="s">
        <v>1646</v>
      </c>
    </row>
    <row r="158" spans="1:18" x14ac:dyDescent="0.45">
      <c r="A158" s="6">
        <f t="shared" si="2"/>
        <v>1601</v>
      </c>
      <c r="B158" s="6">
        <f>COUNTIF(D$1:D158,D158)</f>
        <v>1</v>
      </c>
      <c r="C158" s="1">
        <v>160</v>
      </c>
      <c r="D158" s="1" t="s">
        <v>527</v>
      </c>
      <c r="F158" s="1" t="s">
        <v>528</v>
      </c>
      <c r="G158" s="1" t="s">
        <v>134</v>
      </c>
      <c r="I158" s="1" t="s">
        <v>70</v>
      </c>
      <c r="K158" s="1" t="s">
        <v>529</v>
      </c>
      <c r="M158" s="1" t="s">
        <v>379</v>
      </c>
      <c r="N158" s="1" t="s">
        <v>47</v>
      </c>
      <c r="O158" s="1" t="s">
        <v>35</v>
      </c>
      <c r="P158" s="1" t="s">
        <v>1627</v>
      </c>
      <c r="Q158" s="1" t="s">
        <v>1645</v>
      </c>
      <c r="R158" s="1" t="s">
        <v>1646</v>
      </c>
    </row>
    <row r="159" spans="1:18" x14ac:dyDescent="0.45">
      <c r="A159" s="6">
        <f t="shared" si="2"/>
        <v>53751</v>
      </c>
      <c r="B159" s="6">
        <f>COUNTIF(D$1:D159,D159)</f>
        <v>1</v>
      </c>
      <c r="C159" s="1">
        <v>5375</v>
      </c>
      <c r="D159" s="1" t="s">
        <v>530</v>
      </c>
      <c r="F159" s="1" t="s">
        <v>531</v>
      </c>
      <c r="G159" s="1" t="s">
        <v>152</v>
      </c>
      <c r="I159" s="1" t="s">
        <v>87</v>
      </c>
      <c r="K159" s="1" t="s">
        <v>532</v>
      </c>
      <c r="M159" s="1" t="s">
        <v>379</v>
      </c>
      <c r="N159" s="1" t="s">
        <v>47</v>
      </c>
      <c r="O159" s="1" t="s">
        <v>35</v>
      </c>
      <c r="P159" s="1" t="s">
        <v>1627</v>
      </c>
      <c r="Q159" s="1" t="s">
        <v>1645</v>
      </c>
      <c r="R159" s="1" t="s">
        <v>1646</v>
      </c>
    </row>
    <row r="160" spans="1:18" x14ac:dyDescent="0.45">
      <c r="A160" s="6">
        <f t="shared" si="2"/>
        <v>13071</v>
      </c>
      <c r="B160" s="6">
        <f>COUNTIF(D$1:D160,D160)</f>
        <v>1</v>
      </c>
      <c r="C160" s="1">
        <v>1307</v>
      </c>
      <c r="D160" s="1" t="s">
        <v>533</v>
      </c>
      <c r="F160" s="1" t="s">
        <v>534</v>
      </c>
      <c r="G160" s="1" t="s">
        <v>113</v>
      </c>
      <c r="I160" s="1" t="s">
        <v>70</v>
      </c>
      <c r="K160" s="1" t="s">
        <v>398</v>
      </c>
      <c r="M160" s="1" t="s">
        <v>379</v>
      </c>
      <c r="N160" s="1" t="s">
        <v>47</v>
      </c>
      <c r="O160" s="1" t="s">
        <v>35</v>
      </c>
      <c r="P160" s="1" t="s">
        <v>1627</v>
      </c>
      <c r="Q160" s="1" t="s">
        <v>1645</v>
      </c>
      <c r="R160" s="1" t="s">
        <v>1646</v>
      </c>
    </row>
    <row r="161" spans="1:18" x14ac:dyDescent="0.45">
      <c r="A161" s="6">
        <f t="shared" si="2"/>
        <v>30271</v>
      </c>
      <c r="B161" s="6">
        <f>COUNTIF(D$1:D161,D161)</f>
        <v>1</v>
      </c>
      <c r="C161" s="1">
        <v>3027</v>
      </c>
      <c r="D161" s="1" t="s">
        <v>535</v>
      </c>
      <c r="F161" s="1" t="s">
        <v>536</v>
      </c>
      <c r="G161" s="1" t="s">
        <v>50</v>
      </c>
      <c r="I161" s="1" t="s">
        <v>64</v>
      </c>
      <c r="K161" s="1" t="s">
        <v>537</v>
      </c>
      <c r="M161" s="1" t="s">
        <v>538</v>
      </c>
      <c r="N161" s="1" t="s">
        <v>1628</v>
      </c>
      <c r="O161" s="1" t="s">
        <v>34</v>
      </c>
      <c r="P161" s="1" t="s">
        <v>1627</v>
      </c>
      <c r="Q161" s="1" t="s">
        <v>1645</v>
      </c>
      <c r="R161" s="1" t="s">
        <v>1646</v>
      </c>
    </row>
    <row r="162" spans="1:18" x14ac:dyDescent="0.45">
      <c r="A162" s="6">
        <f t="shared" si="2"/>
        <v>30531</v>
      </c>
      <c r="B162" s="6">
        <f>COUNTIF(D$1:D162,D162)</f>
        <v>1</v>
      </c>
      <c r="C162" s="1">
        <v>3053</v>
      </c>
      <c r="D162" s="1" t="s">
        <v>539</v>
      </c>
      <c r="F162" s="1" t="s">
        <v>540</v>
      </c>
      <c r="G162" s="1" t="s">
        <v>63</v>
      </c>
      <c r="I162" s="1" t="s">
        <v>51</v>
      </c>
      <c r="K162" s="1" t="s">
        <v>541</v>
      </c>
      <c r="M162" s="1" t="s">
        <v>538</v>
      </c>
      <c r="N162" s="1" t="s">
        <v>1628</v>
      </c>
      <c r="O162" s="1" t="s">
        <v>34</v>
      </c>
      <c r="P162" s="1" t="s">
        <v>1627</v>
      </c>
      <c r="Q162" s="1" t="s">
        <v>1645</v>
      </c>
      <c r="R162" s="1" t="s">
        <v>1646</v>
      </c>
    </row>
    <row r="163" spans="1:18" x14ac:dyDescent="0.45">
      <c r="A163" s="6">
        <f t="shared" si="2"/>
        <v>30541</v>
      </c>
      <c r="B163" s="6">
        <f>COUNTIF(D$1:D163,D163)</f>
        <v>1</v>
      </c>
      <c r="C163" s="1">
        <v>3054</v>
      </c>
      <c r="D163" s="1" t="s">
        <v>542</v>
      </c>
      <c r="F163" s="1" t="s">
        <v>543</v>
      </c>
      <c r="G163" s="1" t="s">
        <v>63</v>
      </c>
      <c r="I163" s="1" t="s">
        <v>51</v>
      </c>
      <c r="K163" s="1" t="s">
        <v>544</v>
      </c>
      <c r="M163" s="1" t="s">
        <v>538</v>
      </c>
      <c r="N163" s="1" t="s">
        <v>1628</v>
      </c>
      <c r="O163" s="1" t="s">
        <v>34</v>
      </c>
      <c r="P163" s="1" t="s">
        <v>1627</v>
      </c>
      <c r="Q163" s="1" t="s">
        <v>1645</v>
      </c>
      <c r="R163" s="1" t="s">
        <v>1646</v>
      </c>
    </row>
    <row r="164" spans="1:18" x14ac:dyDescent="0.45">
      <c r="A164" s="6">
        <f t="shared" si="2"/>
        <v>30261</v>
      </c>
      <c r="B164" s="6">
        <f>COUNTIF(D$1:D164,D164)</f>
        <v>1</v>
      </c>
      <c r="C164" s="1">
        <v>3026</v>
      </c>
      <c r="D164" s="1" t="s">
        <v>545</v>
      </c>
      <c r="F164" s="1" t="s">
        <v>546</v>
      </c>
      <c r="G164" s="1" t="s">
        <v>50</v>
      </c>
      <c r="I164" s="1" t="s">
        <v>64</v>
      </c>
      <c r="K164" s="1" t="s">
        <v>547</v>
      </c>
      <c r="M164" s="1" t="s">
        <v>538</v>
      </c>
      <c r="N164" s="1" t="s">
        <v>1628</v>
      </c>
      <c r="O164" s="1" t="s">
        <v>34</v>
      </c>
      <c r="P164" s="1" t="s">
        <v>1627</v>
      </c>
      <c r="Q164" s="1" t="s">
        <v>1645</v>
      </c>
      <c r="R164" s="1" t="s">
        <v>1646</v>
      </c>
    </row>
    <row r="165" spans="1:18" x14ac:dyDescent="0.45">
      <c r="A165" s="6">
        <f t="shared" si="2"/>
        <v>33091</v>
      </c>
      <c r="B165" s="6">
        <f>COUNTIF(D$1:D165,D165)</f>
        <v>1</v>
      </c>
      <c r="C165" s="1">
        <v>3309</v>
      </c>
      <c r="D165" s="1" t="s">
        <v>548</v>
      </c>
      <c r="F165" s="1" t="s">
        <v>549</v>
      </c>
      <c r="G165" s="1" t="s">
        <v>55</v>
      </c>
      <c r="I165" s="1" t="s">
        <v>56</v>
      </c>
      <c r="K165" s="1" t="s">
        <v>550</v>
      </c>
      <c r="M165" s="1" t="s">
        <v>538</v>
      </c>
      <c r="N165" s="1" t="s">
        <v>1628</v>
      </c>
      <c r="O165" s="1" t="s">
        <v>34</v>
      </c>
      <c r="P165" s="1" t="s">
        <v>1627</v>
      </c>
      <c r="Q165" s="1" t="s">
        <v>1645</v>
      </c>
      <c r="R165" s="1" t="s">
        <v>1646</v>
      </c>
    </row>
    <row r="166" spans="1:18" x14ac:dyDescent="0.45">
      <c r="A166" s="6">
        <f t="shared" si="2"/>
        <v>30741</v>
      </c>
      <c r="B166" s="6">
        <f>COUNTIF(D$1:D166,D166)</f>
        <v>1</v>
      </c>
      <c r="C166" s="1">
        <v>3074</v>
      </c>
      <c r="D166" s="1" t="s">
        <v>551</v>
      </c>
      <c r="F166" s="1" t="s">
        <v>552</v>
      </c>
      <c r="G166" s="1" t="s">
        <v>63</v>
      </c>
      <c r="I166" s="1" t="s">
        <v>64</v>
      </c>
      <c r="K166" s="1" t="s">
        <v>553</v>
      </c>
      <c r="M166" s="1" t="s">
        <v>538</v>
      </c>
      <c r="N166" s="1" t="s">
        <v>1628</v>
      </c>
      <c r="O166" s="1" t="s">
        <v>34</v>
      </c>
      <c r="P166" s="1" t="s">
        <v>1627</v>
      </c>
      <c r="Q166" s="1" t="s">
        <v>1645</v>
      </c>
      <c r="R166" s="1" t="s">
        <v>1646</v>
      </c>
    </row>
    <row r="167" spans="1:18" x14ac:dyDescent="0.45">
      <c r="A167" s="6">
        <f t="shared" si="2"/>
        <v>31571</v>
      </c>
      <c r="B167" s="6">
        <f>COUNTIF(D$1:D167,D167)</f>
        <v>1</v>
      </c>
      <c r="C167" s="1">
        <v>3157</v>
      </c>
      <c r="D167" s="1" t="s">
        <v>554</v>
      </c>
      <c r="F167" s="1" t="s">
        <v>555</v>
      </c>
      <c r="G167" s="1" t="s">
        <v>556</v>
      </c>
      <c r="I167" s="1" t="s">
        <v>56</v>
      </c>
      <c r="K167" s="1" t="s">
        <v>557</v>
      </c>
      <c r="M167" s="1" t="s">
        <v>538</v>
      </c>
      <c r="N167" s="1" t="s">
        <v>1628</v>
      </c>
      <c r="O167" s="1" t="s">
        <v>34</v>
      </c>
      <c r="P167" s="1" t="s">
        <v>1627</v>
      </c>
      <c r="Q167" s="1" t="s">
        <v>1645</v>
      </c>
      <c r="R167" s="1" t="s">
        <v>1646</v>
      </c>
    </row>
    <row r="168" spans="1:18" x14ac:dyDescent="0.45">
      <c r="A168" s="6">
        <f t="shared" si="2"/>
        <v>30701</v>
      </c>
      <c r="B168" s="6">
        <f>COUNTIF(D$1:D168,D168)</f>
        <v>1</v>
      </c>
      <c r="C168" s="1">
        <v>3070</v>
      </c>
      <c r="D168" s="1" t="s">
        <v>558</v>
      </c>
      <c r="F168" s="1" t="s">
        <v>559</v>
      </c>
      <c r="G168" s="1" t="s">
        <v>63</v>
      </c>
      <c r="I168" s="1" t="s">
        <v>64</v>
      </c>
      <c r="K168" s="1" t="s">
        <v>560</v>
      </c>
      <c r="M168" s="1" t="s">
        <v>561</v>
      </c>
      <c r="N168" s="1" t="s">
        <v>1628</v>
      </c>
      <c r="O168" s="1" t="s">
        <v>34</v>
      </c>
      <c r="P168" s="1" t="s">
        <v>1627</v>
      </c>
      <c r="Q168" s="1" t="s">
        <v>1645</v>
      </c>
      <c r="R168" s="1" t="s">
        <v>1646</v>
      </c>
    </row>
    <row r="169" spans="1:18" x14ac:dyDescent="0.45">
      <c r="A169" s="6">
        <f t="shared" si="2"/>
        <v>30191</v>
      </c>
      <c r="B169" s="6">
        <f>COUNTIF(D$1:D169,D169)</f>
        <v>1</v>
      </c>
      <c r="C169" s="1">
        <v>3019</v>
      </c>
      <c r="D169" s="1" t="s">
        <v>562</v>
      </c>
      <c r="F169" s="1" t="s">
        <v>563</v>
      </c>
      <c r="G169" s="1" t="s">
        <v>50</v>
      </c>
      <c r="I169" s="1" t="s">
        <v>64</v>
      </c>
      <c r="K169" s="1" t="s">
        <v>564</v>
      </c>
      <c r="M169" s="1" t="s">
        <v>561</v>
      </c>
      <c r="N169" s="1" t="s">
        <v>1628</v>
      </c>
      <c r="O169" s="1" t="s">
        <v>34</v>
      </c>
      <c r="P169" s="1" t="s">
        <v>1627</v>
      </c>
      <c r="Q169" s="1" t="s">
        <v>1645</v>
      </c>
      <c r="R169" s="1" t="s">
        <v>1646</v>
      </c>
    </row>
    <row r="170" spans="1:18" x14ac:dyDescent="0.45">
      <c r="A170" s="6">
        <f t="shared" si="2"/>
        <v>30181</v>
      </c>
      <c r="B170" s="6">
        <f>COUNTIF(D$1:D170,D170)</f>
        <v>1</v>
      </c>
      <c r="C170" s="1">
        <v>3018</v>
      </c>
      <c r="D170" s="1" t="s">
        <v>565</v>
      </c>
      <c r="F170" s="1" t="s">
        <v>566</v>
      </c>
      <c r="G170" s="1" t="s">
        <v>50</v>
      </c>
      <c r="I170" s="1" t="s">
        <v>64</v>
      </c>
      <c r="K170" s="1" t="s">
        <v>567</v>
      </c>
      <c r="M170" s="1" t="s">
        <v>561</v>
      </c>
      <c r="N170" s="1" t="s">
        <v>1628</v>
      </c>
      <c r="O170" s="1" t="s">
        <v>34</v>
      </c>
      <c r="P170" s="1" t="s">
        <v>1627</v>
      </c>
      <c r="Q170" s="1" t="s">
        <v>1645</v>
      </c>
      <c r="R170" s="1" t="s">
        <v>1646</v>
      </c>
    </row>
    <row r="171" spans="1:18" x14ac:dyDescent="0.45">
      <c r="A171" s="6">
        <f t="shared" si="2"/>
        <v>31011</v>
      </c>
      <c r="B171" s="6">
        <f>COUNTIF(D$1:D171,D171)</f>
        <v>1</v>
      </c>
      <c r="C171" s="1">
        <v>3101</v>
      </c>
      <c r="D171" s="1" t="s">
        <v>568</v>
      </c>
      <c r="F171" s="1" t="s">
        <v>569</v>
      </c>
      <c r="G171" s="1" t="s">
        <v>209</v>
      </c>
      <c r="I171" s="1" t="s">
        <v>56</v>
      </c>
      <c r="K171" s="1" t="s">
        <v>570</v>
      </c>
      <c r="M171" s="1" t="s">
        <v>561</v>
      </c>
      <c r="N171" s="1" t="s">
        <v>1628</v>
      </c>
      <c r="O171" s="1" t="s">
        <v>34</v>
      </c>
      <c r="P171" s="1" t="s">
        <v>1627</v>
      </c>
      <c r="Q171" s="1" t="s">
        <v>1645</v>
      </c>
      <c r="R171" s="1" t="s">
        <v>1646</v>
      </c>
    </row>
    <row r="172" spans="1:18" x14ac:dyDescent="0.45">
      <c r="A172" s="6">
        <f t="shared" si="2"/>
        <v>31021</v>
      </c>
      <c r="B172" s="6">
        <f>COUNTIF(D$1:D172,D172)</f>
        <v>1</v>
      </c>
      <c r="C172" s="1">
        <v>3102</v>
      </c>
      <c r="D172" s="1" t="s">
        <v>571</v>
      </c>
      <c r="F172" s="1" t="s">
        <v>572</v>
      </c>
      <c r="G172" s="1" t="s">
        <v>209</v>
      </c>
      <c r="I172" s="1" t="s">
        <v>56</v>
      </c>
      <c r="K172" s="1" t="s">
        <v>573</v>
      </c>
      <c r="M172" s="1" t="s">
        <v>561</v>
      </c>
      <c r="N172" s="1" t="s">
        <v>1628</v>
      </c>
      <c r="O172" s="1" t="s">
        <v>34</v>
      </c>
      <c r="P172" s="1" t="s">
        <v>1627</v>
      </c>
      <c r="Q172" s="1" t="s">
        <v>1645</v>
      </c>
      <c r="R172" s="1" t="s">
        <v>1646</v>
      </c>
    </row>
    <row r="173" spans="1:18" x14ac:dyDescent="0.45">
      <c r="A173" s="6">
        <f t="shared" si="2"/>
        <v>30221</v>
      </c>
      <c r="B173" s="6">
        <f>COUNTIF(D$1:D173,D173)</f>
        <v>1</v>
      </c>
      <c r="C173" s="1">
        <v>3022</v>
      </c>
      <c r="D173" s="1" t="s">
        <v>574</v>
      </c>
      <c r="F173" s="1" t="s">
        <v>575</v>
      </c>
      <c r="G173" s="1" t="s">
        <v>50</v>
      </c>
      <c r="I173" s="1" t="s">
        <v>64</v>
      </c>
      <c r="K173" s="1" t="s">
        <v>576</v>
      </c>
      <c r="M173" s="1" t="s">
        <v>561</v>
      </c>
      <c r="N173" s="1" t="s">
        <v>1628</v>
      </c>
      <c r="O173" s="1" t="s">
        <v>34</v>
      </c>
      <c r="P173" s="1" t="s">
        <v>1627</v>
      </c>
      <c r="Q173" s="1" t="s">
        <v>1645</v>
      </c>
      <c r="R173" s="1" t="s">
        <v>1646</v>
      </c>
    </row>
    <row r="174" spans="1:18" x14ac:dyDescent="0.45">
      <c r="A174" s="6">
        <f t="shared" si="2"/>
        <v>30601</v>
      </c>
      <c r="B174" s="6">
        <f>COUNTIF(D$1:D174,D174)</f>
        <v>1</v>
      </c>
      <c r="C174" s="1">
        <v>3060</v>
      </c>
      <c r="D174" s="1" t="s">
        <v>577</v>
      </c>
      <c r="F174" s="1" t="s">
        <v>578</v>
      </c>
      <c r="G174" s="1" t="s">
        <v>63</v>
      </c>
      <c r="I174" s="1" t="s">
        <v>56</v>
      </c>
      <c r="K174" s="1" t="s">
        <v>1648</v>
      </c>
      <c r="M174" s="1" t="s">
        <v>561</v>
      </c>
      <c r="N174" s="1" t="s">
        <v>1628</v>
      </c>
      <c r="O174" s="1" t="s">
        <v>34</v>
      </c>
      <c r="P174" s="1" t="s">
        <v>1627</v>
      </c>
      <c r="Q174" s="1" t="s">
        <v>1645</v>
      </c>
      <c r="R174" s="1" t="s">
        <v>1646</v>
      </c>
    </row>
    <row r="175" spans="1:18" x14ac:dyDescent="0.45">
      <c r="A175" s="6">
        <f t="shared" si="2"/>
        <v>30561</v>
      </c>
      <c r="B175" s="6">
        <f>COUNTIF(D$1:D175,D175)</f>
        <v>1</v>
      </c>
      <c r="C175" s="1">
        <v>3056</v>
      </c>
      <c r="D175" s="1" t="s">
        <v>579</v>
      </c>
      <c r="F175" s="1" t="s">
        <v>580</v>
      </c>
      <c r="G175" s="1" t="s">
        <v>63</v>
      </c>
      <c r="I175" s="1" t="s">
        <v>56</v>
      </c>
      <c r="K175" s="1" t="s">
        <v>560</v>
      </c>
      <c r="M175" s="1" t="s">
        <v>581</v>
      </c>
      <c r="N175" s="1" t="s">
        <v>1628</v>
      </c>
      <c r="O175" s="1" t="s">
        <v>34</v>
      </c>
      <c r="P175" s="1" t="s">
        <v>1627</v>
      </c>
      <c r="Q175" s="1" t="s">
        <v>1645</v>
      </c>
      <c r="R175" s="1" t="s">
        <v>1646</v>
      </c>
    </row>
    <row r="176" spans="1:18" x14ac:dyDescent="0.45">
      <c r="A176" s="6">
        <f t="shared" si="2"/>
        <v>30691</v>
      </c>
      <c r="B176" s="6">
        <f>COUNTIF(D$1:D176,D176)</f>
        <v>1</v>
      </c>
      <c r="C176" s="1">
        <v>3069</v>
      </c>
      <c r="D176" s="1" t="s">
        <v>582</v>
      </c>
      <c r="F176" s="1" t="s">
        <v>583</v>
      </c>
      <c r="G176" s="1" t="s">
        <v>63</v>
      </c>
      <c r="I176" s="1" t="s">
        <v>64</v>
      </c>
      <c r="K176" s="1" t="s">
        <v>584</v>
      </c>
      <c r="M176" s="1" t="s">
        <v>581</v>
      </c>
      <c r="N176" s="1" t="s">
        <v>1628</v>
      </c>
      <c r="O176" s="1" t="s">
        <v>34</v>
      </c>
      <c r="P176" s="1" t="s">
        <v>1627</v>
      </c>
      <c r="Q176" s="1" t="s">
        <v>1645</v>
      </c>
      <c r="R176" s="1" t="s">
        <v>1646</v>
      </c>
    </row>
    <row r="177" spans="1:18" x14ac:dyDescent="0.45">
      <c r="A177" s="6">
        <f t="shared" si="2"/>
        <v>33151</v>
      </c>
      <c r="B177" s="6">
        <f>COUNTIF(D$1:D177,D177)</f>
        <v>1</v>
      </c>
      <c r="C177" s="1">
        <v>3315</v>
      </c>
      <c r="D177" s="1" t="s">
        <v>585</v>
      </c>
      <c r="F177" s="1" t="s">
        <v>586</v>
      </c>
      <c r="G177" s="1" t="s">
        <v>55</v>
      </c>
      <c r="I177" s="1" t="s">
        <v>64</v>
      </c>
      <c r="K177" s="1" t="s">
        <v>587</v>
      </c>
      <c r="M177" s="1" t="s">
        <v>581</v>
      </c>
      <c r="N177" s="1" t="s">
        <v>1628</v>
      </c>
      <c r="O177" s="1" t="s">
        <v>34</v>
      </c>
      <c r="P177" s="1" t="s">
        <v>1627</v>
      </c>
      <c r="Q177" s="1" t="s">
        <v>1645</v>
      </c>
      <c r="R177" s="1" t="s">
        <v>1646</v>
      </c>
    </row>
    <row r="178" spans="1:18" x14ac:dyDescent="0.45">
      <c r="A178" s="6">
        <f t="shared" si="2"/>
        <v>33141</v>
      </c>
      <c r="B178" s="6">
        <f>COUNTIF(D$1:D178,D178)</f>
        <v>1</v>
      </c>
      <c r="C178" s="1">
        <v>3314</v>
      </c>
      <c r="D178" s="1" t="s">
        <v>588</v>
      </c>
      <c r="F178" s="1" t="s">
        <v>589</v>
      </c>
      <c r="G178" s="1" t="s">
        <v>55</v>
      </c>
      <c r="I178" s="1" t="s">
        <v>64</v>
      </c>
      <c r="K178" s="1" t="s">
        <v>541</v>
      </c>
      <c r="M178" s="1" t="s">
        <v>581</v>
      </c>
      <c r="N178" s="1" t="s">
        <v>1628</v>
      </c>
      <c r="O178" s="1" t="s">
        <v>34</v>
      </c>
      <c r="P178" s="1" t="s">
        <v>1627</v>
      </c>
      <c r="Q178" s="1" t="s">
        <v>1645</v>
      </c>
      <c r="R178" s="1" t="s">
        <v>1646</v>
      </c>
    </row>
    <row r="179" spans="1:18" x14ac:dyDescent="0.45">
      <c r="A179" s="6">
        <f t="shared" si="2"/>
        <v>30161</v>
      </c>
      <c r="B179" s="6">
        <f>COUNTIF(D$1:D179,D179)</f>
        <v>1</v>
      </c>
      <c r="C179" s="1">
        <v>3016</v>
      </c>
      <c r="D179" s="1" t="s">
        <v>590</v>
      </c>
      <c r="F179" s="1" t="s">
        <v>591</v>
      </c>
      <c r="G179" s="1" t="s">
        <v>50</v>
      </c>
      <c r="I179" s="1" t="s">
        <v>56</v>
      </c>
      <c r="K179" s="1" t="s">
        <v>592</v>
      </c>
      <c r="M179" s="1" t="s">
        <v>581</v>
      </c>
      <c r="N179" s="1" t="s">
        <v>1628</v>
      </c>
      <c r="O179" s="1" t="s">
        <v>34</v>
      </c>
      <c r="P179" s="1" t="s">
        <v>1627</v>
      </c>
      <c r="Q179" s="1" t="s">
        <v>1645</v>
      </c>
      <c r="R179" s="1" t="s">
        <v>1646</v>
      </c>
    </row>
    <row r="180" spans="1:18" x14ac:dyDescent="0.45">
      <c r="A180" s="6">
        <f t="shared" si="2"/>
        <v>33121</v>
      </c>
      <c r="B180" s="6">
        <f>COUNTIF(D$1:D180,D180)</f>
        <v>1</v>
      </c>
      <c r="C180" s="1">
        <v>3312</v>
      </c>
      <c r="D180" s="1" t="s">
        <v>593</v>
      </c>
      <c r="F180" s="1" t="s">
        <v>594</v>
      </c>
      <c r="G180" s="1" t="s">
        <v>55</v>
      </c>
      <c r="I180" s="1" t="s">
        <v>64</v>
      </c>
      <c r="K180" s="1" t="s">
        <v>595</v>
      </c>
      <c r="M180" s="1" t="s">
        <v>581</v>
      </c>
      <c r="N180" s="1" t="s">
        <v>1628</v>
      </c>
      <c r="O180" s="1" t="s">
        <v>34</v>
      </c>
      <c r="P180" s="1" t="s">
        <v>1627</v>
      </c>
      <c r="Q180" s="1" t="s">
        <v>1645</v>
      </c>
      <c r="R180" s="1" t="s">
        <v>1646</v>
      </c>
    </row>
    <row r="181" spans="1:18" x14ac:dyDescent="0.45">
      <c r="A181" s="6">
        <f t="shared" si="2"/>
        <v>30681</v>
      </c>
      <c r="B181" s="6">
        <f>COUNTIF(D$1:D181,D181)</f>
        <v>1</v>
      </c>
      <c r="C181" s="1">
        <v>3068</v>
      </c>
      <c r="D181" s="1" t="s">
        <v>596</v>
      </c>
      <c r="F181" s="1" t="s">
        <v>597</v>
      </c>
      <c r="G181" s="1" t="s">
        <v>63</v>
      </c>
      <c r="I181" s="1" t="s">
        <v>64</v>
      </c>
      <c r="K181" s="1" t="s">
        <v>1648</v>
      </c>
      <c r="M181" s="1" t="s">
        <v>581</v>
      </c>
      <c r="N181" s="1" t="s">
        <v>1628</v>
      </c>
      <c r="O181" s="1" t="s">
        <v>34</v>
      </c>
      <c r="P181" s="1" t="s">
        <v>1627</v>
      </c>
      <c r="Q181" s="1" t="s">
        <v>1645</v>
      </c>
      <c r="R181" s="1" t="s">
        <v>1646</v>
      </c>
    </row>
    <row r="182" spans="1:18" x14ac:dyDescent="0.45">
      <c r="A182" s="6">
        <f t="shared" si="2"/>
        <v>33001</v>
      </c>
      <c r="B182" s="6">
        <f>COUNTIF(D$1:D182,D182)</f>
        <v>1</v>
      </c>
      <c r="C182" s="1">
        <v>3300</v>
      </c>
      <c r="D182" s="1" t="s">
        <v>598</v>
      </c>
      <c r="F182" s="1" t="s">
        <v>599</v>
      </c>
      <c r="G182" s="1" t="s">
        <v>55</v>
      </c>
      <c r="I182" s="1" t="s">
        <v>51</v>
      </c>
      <c r="K182" s="1" t="s">
        <v>1648</v>
      </c>
      <c r="M182" s="1" t="s">
        <v>581</v>
      </c>
      <c r="N182" s="1" t="s">
        <v>1628</v>
      </c>
      <c r="O182" s="1" t="s">
        <v>34</v>
      </c>
      <c r="P182" s="1" t="s">
        <v>1627</v>
      </c>
      <c r="Q182" s="1" t="s">
        <v>1645</v>
      </c>
      <c r="R182" s="1" t="s">
        <v>1646</v>
      </c>
    </row>
    <row r="183" spans="1:18" x14ac:dyDescent="0.45">
      <c r="A183" s="6">
        <f t="shared" si="2"/>
        <v>33041</v>
      </c>
      <c r="B183" s="6">
        <f>COUNTIF(D$1:D183,D183)</f>
        <v>1</v>
      </c>
      <c r="C183" s="1">
        <v>3304</v>
      </c>
      <c r="D183" s="1" t="s">
        <v>600</v>
      </c>
      <c r="F183" s="1" t="s">
        <v>601</v>
      </c>
      <c r="G183" s="1" t="s">
        <v>55</v>
      </c>
      <c r="I183" s="1" t="s">
        <v>51</v>
      </c>
      <c r="K183" s="1" t="s">
        <v>602</v>
      </c>
      <c r="M183" s="1" t="s">
        <v>603</v>
      </c>
      <c r="N183" s="1" t="s">
        <v>1628</v>
      </c>
      <c r="O183" s="1" t="s">
        <v>34</v>
      </c>
      <c r="P183" s="1" t="s">
        <v>1627</v>
      </c>
      <c r="Q183" s="1" t="s">
        <v>1645</v>
      </c>
      <c r="R183" s="1" t="s">
        <v>1646</v>
      </c>
    </row>
    <row r="184" spans="1:18" x14ac:dyDescent="0.45">
      <c r="A184" s="6">
        <f t="shared" si="2"/>
        <v>30021</v>
      </c>
      <c r="B184" s="6">
        <f>COUNTIF(D$1:D184,D184)</f>
        <v>1</v>
      </c>
      <c r="C184" s="1">
        <v>3002</v>
      </c>
      <c r="D184" s="1" t="s">
        <v>604</v>
      </c>
      <c r="F184" s="1" t="s">
        <v>605</v>
      </c>
      <c r="G184" s="1" t="s">
        <v>50</v>
      </c>
      <c r="I184" s="1" t="s">
        <v>51</v>
      </c>
      <c r="K184" s="1" t="s">
        <v>606</v>
      </c>
      <c r="M184" s="1" t="s">
        <v>603</v>
      </c>
      <c r="N184" s="1" t="s">
        <v>1628</v>
      </c>
      <c r="O184" s="1" t="s">
        <v>34</v>
      </c>
      <c r="P184" s="1" t="s">
        <v>1627</v>
      </c>
      <c r="Q184" s="1" t="s">
        <v>1645</v>
      </c>
      <c r="R184" s="1" t="s">
        <v>1646</v>
      </c>
    </row>
    <row r="185" spans="1:18" x14ac:dyDescent="0.45">
      <c r="A185" s="6">
        <f t="shared" si="2"/>
        <v>30112</v>
      </c>
      <c r="B185" s="6">
        <f>COUNTIF(D$1:D185,D185)</f>
        <v>2</v>
      </c>
      <c r="C185" s="1">
        <v>3011</v>
      </c>
      <c r="D185" s="1" t="s">
        <v>232</v>
      </c>
      <c r="F185" s="1" t="s">
        <v>233</v>
      </c>
      <c r="G185" s="1" t="s">
        <v>50</v>
      </c>
      <c r="I185" s="1" t="s">
        <v>56</v>
      </c>
      <c r="K185" s="1" t="s">
        <v>607</v>
      </c>
      <c r="M185" s="1" t="s">
        <v>603</v>
      </c>
      <c r="N185" s="1" t="s">
        <v>1628</v>
      </c>
      <c r="O185" s="1" t="s">
        <v>34</v>
      </c>
      <c r="P185" s="1" t="s">
        <v>1627</v>
      </c>
      <c r="Q185" s="1" t="s">
        <v>1645</v>
      </c>
      <c r="R185" s="1" t="s">
        <v>1646</v>
      </c>
    </row>
    <row r="186" spans="1:18" x14ac:dyDescent="0.45">
      <c r="A186" s="6">
        <f t="shared" si="2"/>
        <v>30551</v>
      </c>
      <c r="B186" s="6">
        <f>COUNTIF(D$1:D186,D186)</f>
        <v>1</v>
      </c>
      <c r="C186" s="1">
        <v>3055</v>
      </c>
      <c r="D186" s="1" t="s">
        <v>608</v>
      </c>
      <c r="F186" s="1" t="s">
        <v>609</v>
      </c>
      <c r="G186" s="1" t="s">
        <v>63</v>
      </c>
      <c r="I186" s="1" t="s">
        <v>56</v>
      </c>
      <c r="K186" s="1" t="s">
        <v>610</v>
      </c>
      <c r="M186" s="1" t="s">
        <v>603</v>
      </c>
      <c r="N186" s="1" t="s">
        <v>1628</v>
      </c>
      <c r="O186" s="1" t="s">
        <v>34</v>
      </c>
      <c r="P186" s="1" t="s">
        <v>1627</v>
      </c>
      <c r="Q186" s="1" t="s">
        <v>1645</v>
      </c>
      <c r="R186" s="1" t="s">
        <v>1646</v>
      </c>
    </row>
    <row r="187" spans="1:18" x14ac:dyDescent="0.45">
      <c r="A187" s="6">
        <f t="shared" si="2"/>
        <v>33071</v>
      </c>
      <c r="B187" s="6">
        <f>COUNTIF(D$1:D187,D187)</f>
        <v>1</v>
      </c>
      <c r="C187" s="1">
        <v>3307</v>
      </c>
      <c r="D187" s="1" t="s">
        <v>611</v>
      </c>
      <c r="F187" s="1" t="s">
        <v>612</v>
      </c>
      <c r="G187" s="1" t="s">
        <v>55</v>
      </c>
      <c r="I187" s="1" t="s">
        <v>56</v>
      </c>
      <c r="K187" s="1" t="s">
        <v>613</v>
      </c>
      <c r="M187" s="1" t="s">
        <v>603</v>
      </c>
      <c r="N187" s="1" t="s">
        <v>1628</v>
      </c>
      <c r="O187" s="1" t="s">
        <v>34</v>
      </c>
      <c r="P187" s="1" t="s">
        <v>1627</v>
      </c>
      <c r="Q187" s="1" t="s">
        <v>1645</v>
      </c>
      <c r="R187" s="1" t="s">
        <v>1646</v>
      </c>
    </row>
    <row r="188" spans="1:18" x14ac:dyDescent="0.45">
      <c r="A188" s="6">
        <f t="shared" si="2"/>
        <v>30131</v>
      </c>
      <c r="B188" s="6">
        <f>COUNTIF(D$1:D188,D188)</f>
        <v>1</v>
      </c>
      <c r="C188" s="1">
        <v>3013</v>
      </c>
      <c r="D188" s="1" t="s">
        <v>614</v>
      </c>
      <c r="F188" s="1" t="s">
        <v>615</v>
      </c>
      <c r="G188" s="1" t="s">
        <v>50</v>
      </c>
      <c r="I188" s="1" t="s">
        <v>56</v>
      </c>
      <c r="K188" s="1" t="s">
        <v>616</v>
      </c>
      <c r="M188" s="1" t="s">
        <v>603</v>
      </c>
      <c r="N188" s="1" t="s">
        <v>1628</v>
      </c>
      <c r="O188" s="1" t="s">
        <v>34</v>
      </c>
      <c r="P188" s="1" t="s">
        <v>1627</v>
      </c>
      <c r="Q188" s="1" t="s">
        <v>1645</v>
      </c>
      <c r="R188" s="1" t="s">
        <v>1646</v>
      </c>
    </row>
    <row r="189" spans="1:18" x14ac:dyDescent="0.45">
      <c r="A189" s="6">
        <f t="shared" ref="A189:A247" si="3">IFERROR(C189*10+B189,"")</f>
        <v>30661</v>
      </c>
      <c r="B189" s="6">
        <f>COUNTIF(D$1:D189,D189)</f>
        <v>1</v>
      </c>
      <c r="C189" s="1">
        <v>3066</v>
      </c>
      <c r="D189" s="1" t="s">
        <v>617</v>
      </c>
      <c r="F189" s="1" t="s">
        <v>618</v>
      </c>
      <c r="G189" s="1" t="s">
        <v>63</v>
      </c>
      <c r="I189" s="1" t="s">
        <v>64</v>
      </c>
      <c r="K189" s="1" t="s">
        <v>584</v>
      </c>
      <c r="M189" s="1" t="s">
        <v>603</v>
      </c>
      <c r="N189" s="1" t="s">
        <v>1628</v>
      </c>
      <c r="O189" s="1" t="s">
        <v>34</v>
      </c>
      <c r="P189" s="1" t="s">
        <v>1627</v>
      </c>
      <c r="Q189" s="1" t="s">
        <v>1645</v>
      </c>
      <c r="R189" s="1" t="s">
        <v>1646</v>
      </c>
    </row>
    <row r="190" spans="1:18" x14ac:dyDescent="0.45">
      <c r="A190" s="6">
        <f t="shared" si="3"/>
        <v>30121</v>
      </c>
      <c r="B190" s="6">
        <f>COUNTIF(D$1:D190,D190)</f>
        <v>1</v>
      </c>
      <c r="C190" s="1">
        <v>3012</v>
      </c>
      <c r="D190" s="1" t="s">
        <v>619</v>
      </c>
      <c r="F190" s="1" t="s">
        <v>620</v>
      </c>
      <c r="G190" s="1" t="s">
        <v>50</v>
      </c>
      <c r="I190" s="1" t="s">
        <v>56</v>
      </c>
      <c r="K190" s="1" t="s">
        <v>1648</v>
      </c>
      <c r="M190" s="1" t="s">
        <v>603</v>
      </c>
      <c r="N190" s="1" t="s">
        <v>1628</v>
      </c>
      <c r="O190" s="1" t="s">
        <v>34</v>
      </c>
      <c r="P190" s="1" t="s">
        <v>1627</v>
      </c>
      <c r="Q190" s="1" t="s">
        <v>1645</v>
      </c>
      <c r="R190" s="1" t="s">
        <v>1646</v>
      </c>
    </row>
    <row r="191" spans="1:18" x14ac:dyDescent="0.45">
      <c r="A191" s="6">
        <f t="shared" si="3"/>
        <v>34531</v>
      </c>
      <c r="B191" s="6">
        <f>COUNTIF(D$1:D191,D191)</f>
        <v>1</v>
      </c>
      <c r="C191" s="1">
        <v>3453</v>
      </c>
      <c r="D191" s="1" t="s">
        <v>621</v>
      </c>
      <c r="F191" s="1" t="s">
        <v>622</v>
      </c>
      <c r="G191" s="1" t="s">
        <v>120</v>
      </c>
      <c r="I191" s="1">
        <v>3</v>
      </c>
      <c r="K191" s="1" t="s">
        <v>623</v>
      </c>
      <c r="M191" s="1" t="s">
        <v>30</v>
      </c>
      <c r="N191" s="1" t="s">
        <v>1628</v>
      </c>
      <c r="O191" s="1" t="s">
        <v>34</v>
      </c>
      <c r="P191" s="1" t="s">
        <v>1627</v>
      </c>
      <c r="Q191" s="1" t="s">
        <v>1645</v>
      </c>
      <c r="R191" s="1" t="s">
        <v>1646</v>
      </c>
    </row>
    <row r="192" spans="1:18" x14ac:dyDescent="0.45">
      <c r="A192" s="6">
        <f t="shared" si="3"/>
        <v>51</v>
      </c>
      <c r="B192" s="6">
        <f>COUNTIF(D$1:D192,D192)</f>
        <v>1</v>
      </c>
      <c r="C192" s="1">
        <v>5</v>
      </c>
      <c r="D192" s="1" t="s">
        <v>624</v>
      </c>
      <c r="F192" s="1" t="s">
        <v>625</v>
      </c>
      <c r="G192" s="1" t="s">
        <v>626</v>
      </c>
      <c r="I192" s="1">
        <v>1</v>
      </c>
      <c r="K192" s="1" t="s">
        <v>627</v>
      </c>
      <c r="M192" s="1" t="s">
        <v>30</v>
      </c>
      <c r="N192" s="1" t="s">
        <v>1628</v>
      </c>
      <c r="O192" s="1" t="s">
        <v>34</v>
      </c>
      <c r="P192" s="1" t="s">
        <v>1627</v>
      </c>
      <c r="Q192" s="1" t="s">
        <v>1645</v>
      </c>
      <c r="R192" s="1" t="s">
        <v>1646</v>
      </c>
    </row>
    <row r="193" spans="1:18" x14ac:dyDescent="0.45">
      <c r="A193" s="6">
        <f t="shared" si="3"/>
        <v>30001</v>
      </c>
      <c r="B193" s="6">
        <f>COUNTIF(D$1:D193,D193)</f>
        <v>1</v>
      </c>
      <c r="C193" s="1">
        <v>3000</v>
      </c>
      <c r="D193" s="1" t="s">
        <v>628</v>
      </c>
      <c r="F193" s="1" t="s">
        <v>629</v>
      </c>
      <c r="G193" s="1" t="s">
        <v>50</v>
      </c>
      <c r="I193" s="1" t="s">
        <v>51</v>
      </c>
      <c r="K193" s="1" t="s">
        <v>630</v>
      </c>
      <c r="M193" s="1" t="s">
        <v>30</v>
      </c>
      <c r="N193" s="1" t="s">
        <v>1628</v>
      </c>
      <c r="O193" s="1" t="s">
        <v>34</v>
      </c>
      <c r="P193" s="1" t="s">
        <v>1627</v>
      </c>
      <c r="Q193" s="1" t="s">
        <v>1645</v>
      </c>
      <c r="R193" s="1" t="s">
        <v>1646</v>
      </c>
    </row>
    <row r="194" spans="1:18" x14ac:dyDescent="0.45">
      <c r="A194" s="6">
        <f t="shared" si="3"/>
        <v>34591</v>
      </c>
      <c r="B194" s="6">
        <f>COUNTIF(D$1:D194,D194)</f>
        <v>1</v>
      </c>
      <c r="C194" s="1">
        <v>3459</v>
      </c>
      <c r="D194" s="1" t="s">
        <v>631</v>
      </c>
      <c r="F194" s="1" t="s">
        <v>632</v>
      </c>
      <c r="G194" s="1" t="s">
        <v>120</v>
      </c>
      <c r="I194" s="1">
        <v>2</v>
      </c>
      <c r="K194" s="1" t="s">
        <v>633</v>
      </c>
      <c r="M194" s="1" t="s">
        <v>30</v>
      </c>
      <c r="N194" s="1" t="s">
        <v>1628</v>
      </c>
      <c r="O194" s="1" t="s">
        <v>34</v>
      </c>
      <c r="P194" s="1" t="s">
        <v>1627</v>
      </c>
      <c r="Q194" s="1" t="s">
        <v>1645</v>
      </c>
      <c r="R194" s="1" t="s">
        <v>1646</v>
      </c>
    </row>
    <row r="195" spans="1:18" x14ac:dyDescent="0.45">
      <c r="A195" s="6">
        <f t="shared" si="3"/>
        <v>30511</v>
      </c>
      <c r="B195" s="6">
        <f>COUNTIF(D$1:D195,D195)</f>
        <v>1</v>
      </c>
      <c r="C195" s="1">
        <v>3051</v>
      </c>
      <c r="D195" s="1" t="s">
        <v>634</v>
      </c>
      <c r="F195" s="1" t="s">
        <v>635</v>
      </c>
      <c r="G195" s="1" t="s">
        <v>63</v>
      </c>
      <c r="I195" s="1" t="s">
        <v>51</v>
      </c>
      <c r="K195" s="1" t="s">
        <v>636</v>
      </c>
      <c r="M195" s="1" t="s">
        <v>30</v>
      </c>
      <c r="N195" s="1" t="s">
        <v>1628</v>
      </c>
      <c r="O195" s="1" t="s">
        <v>34</v>
      </c>
      <c r="P195" s="1" t="s">
        <v>1627</v>
      </c>
      <c r="Q195" s="1" t="s">
        <v>1645</v>
      </c>
      <c r="R195" s="1" t="s">
        <v>1646</v>
      </c>
    </row>
    <row r="196" spans="1:18" x14ac:dyDescent="0.45">
      <c r="A196" s="6">
        <f t="shared" si="3"/>
        <v>30041</v>
      </c>
      <c r="B196" s="6">
        <f>COUNTIF(D$1:D196,D196)</f>
        <v>1</v>
      </c>
      <c r="C196" s="1">
        <v>3004</v>
      </c>
      <c r="D196" s="1" t="s">
        <v>637</v>
      </c>
      <c r="F196" s="1" t="s">
        <v>638</v>
      </c>
      <c r="G196" s="1" t="s">
        <v>50</v>
      </c>
      <c r="I196" s="1" t="s">
        <v>51</v>
      </c>
      <c r="K196" s="1" t="s">
        <v>639</v>
      </c>
      <c r="M196" s="1" t="s">
        <v>30</v>
      </c>
      <c r="N196" s="1" t="s">
        <v>1628</v>
      </c>
      <c r="O196" s="1" t="s">
        <v>34</v>
      </c>
      <c r="P196" s="1" t="s">
        <v>1627</v>
      </c>
      <c r="Q196" s="1" t="s">
        <v>1645</v>
      </c>
      <c r="R196" s="1" t="s">
        <v>1646</v>
      </c>
    </row>
    <row r="197" spans="1:18" x14ac:dyDescent="0.45">
      <c r="A197" s="6">
        <f t="shared" si="3"/>
        <v>30501</v>
      </c>
      <c r="B197" s="6">
        <f>COUNTIF(D$1:D197,D197)</f>
        <v>1</v>
      </c>
      <c r="C197" s="1">
        <v>3050</v>
      </c>
      <c r="D197" s="1" t="s">
        <v>640</v>
      </c>
      <c r="F197" s="1" t="s">
        <v>641</v>
      </c>
      <c r="G197" s="1" t="s">
        <v>63</v>
      </c>
      <c r="I197" s="1" t="s">
        <v>51</v>
      </c>
      <c r="K197" s="1" t="s">
        <v>642</v>
      </c>
      <c r="M197" s="1" t="s">
        <v>30</v>
      </c>
      <c r="N197" s="1" t="s">
        <v>1628</v>
      </c>
      <c r="O197" s="1" t="s">
        <v>34</v>
      </c>
      <c r="P197" s="1" t="s">
        <v>1627</v>
      </c>
      <c r="Q197" s="1" t="s">
        <v>1645</v>
      </c>
      <c r="R197" s="1" t="s">
        <v>1646</v>
      </c>
    </row>
    <row r="198" spans="1:18" x14ac:dyDescent="0.45">
      <c r="A198" s="6">
        <f t="shared" si="3"/>
        <v>34541</v>
      </c>
      <c r="B198" s="6">
        <f>COUNTIF(D$1:D198,D198)</f>
        <v>1</v>
      </c>
      <c r="C198" s="1">
        <v>3454</v>
      </c>
      <c r="D198" s="1" t="s">
        <v>643</v>
      </c>
      <c r="F198" s="1" t="s">
        <v>644</v>
      </c>
      <c r="G198" s="1" t="s">
        <v>120</v>
      </c>
      <c r="I198" s="1">
        <v>3</v>
      </c>
      <c r="K198" s="1" t="s">
        <v>1648</v>
      </c>
      <c r="M198" s="1" t="s">
        <v>30</v>
      </c>
      <c r="N198" s="1" t="s">
        <v>1628</v>
      </c>
      <c r="O198" s="1" t="s">
        <v>34</v>
      </c>
      <c r="P198" s="1" t="s">
        <v>1627</v>
      </c>
      <c r="Q198" s="1" t="s">
        <v>1645</v>
      </c>
      <c r="R198" s="1" t="s">
        <v>1646</v>
      </c>
    </row>
    <row r="199" spans="1:18" x14ac:dyDescent="0.45">
      <c r="A199" s="6">
        <f t="shared" si="3"/>
        <v>50842</v>
      </c>
      <c r="B199" s="6">
        <f>COUNTIF(D$1:D199,D199)</f>
        <v>2</v>
      </c>
      <c r="C199" s="1">
        <v>5084</v>
      </c>
      <c r="D199" s="1" t="s">
        <v>122</v>
      </c>
      <c r="F199" s="1" t="s">
        <v>123</v>
      </c>
      <c r="G199" s="1" t="s">
        <v>69</v>
      </c>
      <c r="I199" s="1" t="s">
        <v>87</v>
      </c>
      <c r="K199" s="1" t="s">
        <v>645</v>
      </c>
      <c r="M199" s="1" t="s">
        <v>646</v>
      </c>
      <c r="N199" s="1" t="s">
        <v>44</v>
      </c>
      <c r="O199" s="1" t="s">
        <v>34</v>
      </c>
      <c r="P199" s="1" t="s">
        <v>1627</v>
      </c>
      <c r="Q199" s="1" t="s">
        <v>1645</v>
      </c>
      <c r="R199" s="1" t="s">
        <v>1646</v>
      </c>
    </row>
    <row r="200" spans="1:18" x14ac:dyDescent="0.45">
      <c r="A200" s="6">
        <f t="shared" si="3"/>
        <v>23501</v>
      </c>
      <c r="B200" s="6">
        <f>COUNTIF(D$1:D200,D200)</f>
        <v>1</v>
      </c>
      <c r="C200" s="1">
        <v>2350</v>
      </c>
      <c r="D200" s="1" t="s">
        <v>647</v>
      </c>
      <c r="F200" s="1" t="s">
        <v>648</v>
      </c>
      <c r="G200" s="1" t="s">
        <v>649</v>
      </c>
      <c r="I200" s="1" t="s">
        <v>87</v>
      </c>
      <c r="K200" s="1" t="s">
        <v>650</v>
      </c>
      <c r="M200" s="1" t="s">
        <v>646</v>
      </c>
      <c r="N200" s="1" t="s">
        <v>44</v>
      </c>
      <c r="O200" s="1" t="s">
        <v>34</v>
      </c>
      <c r="P200" s="1" t="s">
        <v>1627</v>
      </c>
      <c r="Q200" s="1" t="s">
        <v>1645</v>
      </c>
      <c r="R200" s="1" t="s">
        <v>1646</v>
      </c>
    </row>
    <row r="201" spans="1:18" x14ac:dyDescent="0.45">
      <c r="A201" s="6">
        <f t="shared" si="3"/>
        <v>20011</v>
      </c>
      <c r="B201" s="6">
        <f>COUNTIF(D$1:D201,D201)</f>
        <v>1</v>
      </c>
      <c r="C201" s="1">
        <v>2001</v>
      </c>
      <c r="D201" s="1" t="s">
        <v>651</v>
      </c>
      <c r="F201" s="1" t="s">
        <v>652</v>
      </c>
      <c r="G201" s="1" t="s">
        <v>83</v>
      </c>
      <c r="I201" s="1" t="s">
        <v>70</v>
      </c>
      <c r="K201" s="1" t="s">
        <v>402</v>
      </c>
      <c r="M201" s="1" t="s">
        <v>646</v>
      </c>
      <c r="N201" s="1" t="s">
        <v>44</v>
      </c>
      <c r="O201" s="1" t="s">
        <v>34</v>
      </c>
      <c r="P201" s="1" t="s">
        <v>1627</v>
      </c>
      <c r="Q201" s="1" t="s">
        <v>1645</v>
      </c>
      <c r="R201" s="1" t="s">
        <v>1646</v>
      </c>
    </row>
    <row r="202" spans="1:18" x14ac:dyDescent="0.45">
      <c r="A202" s="6">
        <f t="shared" si="3"/>
        <v>26071</v>
      </c>
      <c r="B202" s="6">
        <f>COUNTIF(D$1:D202,D202)</f>
        <v>1</v>
      </c>
      <c r="C202" s="1">
        <v>2607</v>
      </c>
      <c r="D202" s="1" t="s">
        <v>653</v>
      </c>
      <c r="F202" s="1" t="s">
        <v>654</v>
      </c>
      <c r="G202" s="1" t="s">
        <v>74</v>
      </c>
      <c r="I202" s="1" t="s">
        <v>79</v>
      </c>
      <c r="K202" s="1" t="s">
        <v>655</v>
      </c>
      <c r="M202" s="1" t="s">
        <v>646</v>
      </c>
      <c r="N202" s="1" t="s">
        <v>44</v>
      </c>
      <c r="O202" s="1" t="s">
        <v>34</v>
      </c>
      <c r="P202" s="1" t="s">
        <v>1627</v>
      </c>
      <c r="Q202" s="1" t="s">
        <v>1645</v>
      </c>
      <c r="R202" s="1" t="s">
        <v>1646</v>
      </c>
    </row>
    <row r="203" spans="1:18" x14ac:dyDescent="0.45">
      <c r="A203" s="6">
        <f t="shared" si="3"/>
        <v>20021</v>
      </c>
      <c r="B203" s="6">
        <f>COUNTIF(D$1:D203,D203)</f>
        <v>1</v>
      </c>
      <c r="C203" s="1">
        <v>2002</v>
      </c>
      <c r="D203" s="1" t="s">
        <v>656</v>
      </c>
      <c r="F203" s="1" t="s">
        <v>657</v>
      </c>
      <c r="G203" s="1" t="s">
        <v>83</v>
      </c>
      <c r="I203" s="1" t="s">
        <v>70</v>
      </c>
      <c r="K203" s="1" t="s">
        <v>395</v>
      </c>
      <c r="M203" s="1" t="s">
        <v>646</v>
      </c>
      <c r="N203" s="1" t="s">
        <v>44</v>
      </c>
      <c r="O203" s="1" t="s">
        <v>34</v>
      </c>
      <c r="P203" s="1" t="s">
        <v>1627</v>
      </c>
      <c r="Q203" s="1" t="s">
        <v>1645</v>
      </c>
      <c r="R203" s="1" t="s">
        <v>1646</v>
      </c>
    </row>
    <row r="204" spans="1:18" x14ac:dyDescent="0.45">
      <c r="A204" s="6">
        <f t="shared" si="3"/>
        <v>20031</v>
      </c>
      <c r="B204" s="6">
        <f>COUNTIF(D$1:D204,D204)</f>
        <v>1</v>
      </c>
      <c r="C204" s="1">
        <v>2003</v>
      </c>
      <c r="D204" s="1" t="s">
        <v>658</v>
      </c>
      <c r="F204" s="1" t="s">
        <v>659</v>
      </c>
      <c r="G204" s="1" t="s">
        <v>83</v>
      </c>
      <c r="I204" s="1" t="s">
        <v>79</v>
      </c>
      <c r="K204" s="1" t="s">
        <v>1648</v>
      </c>
      <c r="M204" s="1" t="s">
        <v>646</v>
      </c>
      <c r="N204" s="1" t="s">
        <v>44</v>
      </c>
      <c r="O204" s="1" t="s">
        <v>34</v>
      </c>
      <c r="P204" s="1" t="s">
        <v>1627</v>
      </c>
      <c r="Q204" s="1" t="s">
        <v>1645</v>
      </c>
      <c r="R204" s="1" t="s">
        <v>1646</v>
      </c>
    </row>
    <row r="205" spans="1:18" x14ac:dyDescent="0.45">
      <c r="A205" s="6">
        <f t="shared" si="3"/>
        <v>50931</v>
      </c>
      <c r="B205" s="6">
        <f>COUNTIF(D$1:D205,D205)</f>
        <v>1</v>
      </c>
      <c r="C205" s="1">
        <v>5093</v>
      </c>
      <c r="D205" s="1" t="s">
        <v>660</v>
      </c>
      <c r="F205" s="1" t="s">
        <v>661</v>
      </c>
      <c r="G205" s="1" t="s">
        <v>69</v>
      </c>
      <c r="I205" s="1" t="s">
        <v>70</v>
      </c>
      <c r="K205" s="1" t="s">
        <v>1648</v>
      </c>
      <c r="M205" s="1" t="s">
        <v>646</v>
      </c>
      <c r="N205" s="1" t="s">
        <v>44</v>
      </c>
      <c r="O205" s="1" t="s">
        <v>34</v>
      </c>
      <c r="P205" s="1" t="s">
        <v>1627</v>
      </c>
      <c r="Q205" s="1" t="s">
        <v>1645</v>
      </c>
      <c r="R205" s="1" t="s">
        <v>1646</v>
      </c>
    </row>
    <row r="206" spans="1:18" x14ac:dyDescent="0.45">
      <c r="A206" s="6">
        <f t="shared" si="3"/>
        <v>50811</v>
      </c>
      <c r="B206" s="6">
        <f>COUNTIF(D$1:D206,D206)</f>
        <v>1</v>
      </c>
      <c r="C206" s="1">
        <v>5081</v>
      </c>
      <c r="D206" s="1" t="s">
        <v>662</v>
      </c>
      <c r="F206" s="1" t="s">
        <v>663</v>
      </c>
      <c r="G206" s="1" t="s">
        <v>69</v>
      </c>
      <c r="I206" s="1" t="s">
        <v>87</v>
      </c>
      <c r="K206" s="1" t="s">
        <v>664</v>
      </c>
      <c r="M206" s="1" t="s">
        <v>478</v>
      </c>
      <c r="N206" s="1" t="s">
        <v>44</v>
      </c>
      <c r="O206" s="1" t="s">
        <v>34</v>
      </c>
      <c r="P206" s="1" t="s">
        <v>1627</v>
      </c>
      <c r="Q206" s="1" t="s">
        <v>1645</v>
      </c>
      <c r="R206" s="1" t="s">
        <v>1646</v>
      </c>
    </row>
    <row r="207" spans="1:18" x14ac:dyDescent="0.45">
      <c r="A207" s="6">
        <f t="shared" si="3"/>
        <v>50922</v>
      </c>
      <c r="B207" s="6">
        <f>COUNTIF(D$1:D207,D207)</f>
        <v>2</v>
      </c>
      <c r="C207" s="1">
        <v>5092</v>
      </c>
      <c r="D207" s="1" t="s">
        <v>125</v>
      </c>
      <c r="F207" s="1" t="s">
        <v>126</v>
      </c>
      <c r="G207" s="1" t="s">
        <v>69</v>
      </c>
      <c r="I207" s="1" t="s">
        <v>70</v>
      </c>
      <c r="K207" s="1" t="s">
        <v>665</v>
      </c>
      <c r="M207" s="1" t="s">
        <v>478</v>
      </c>
      <c r="N207" s="1" t="s">
        <v>44</v>
      </c>
      <c r="O207" s="1" t="s">
        <v>34</v>
      </c>
      <c r="P207" s="1" t="s">
        <v>1627</v>
      </c>
      <c r="Q207" s="1" t="s">
        <v>1645</v>
      </c>
      <c r="R207" s="1" t="s">
        <v>1646</v>
      </c>
    </row>
    <row r="208" spans="1:18" x14ac:dyDescent="0.45">
      <c r="A208" s="6">
        <f t="shared" si="3"/>
        <v>50971</v>
      </c>
      <c r="B208" s="6">
        <f>COUNTIF(D$1:D208,D208)</f>
        <v>1</v>
      </c>
      <c r="C208" s="1">
        <v>5097</v>
      </c>
      <c r="D208" s="1" t="s">
        <v>666</v>
      </c>
      <c r="F208" s="1" t="s">
        <v>667</v>
      </c>
      <c r="G208" s="1" t="s">
        <v>69</v>
      </c>
      <c r="I208" s="1" t="s">
        <v>87</v>
      </c>
      <c r="K208" s="1" t="s">
        <v>668</v>
      </c>
      <c r="M208" s="1" t="s">
        <v>478</v>
      </c>
      <c r="N208" s="1" t="s">
        <v>44</v>
      </c>
      <c r="O208" s="1" t="s">
        <v>34</v>
      </c>
      <c r="P208" s="1" t="s">
        <v>1627</v>
      </c>
      <c r="Q208" s="1" t="s">
        <v>1645</v>
      </c>
      <c r="R208" s="1" t="s">
        <v>1646</v>
      </c>
    </row>
    <row r="209" spans="1:18" x14ac:dyDescent="0.45">
      <c r="A209" s="6">
        <f t="shared" si="3"/>
        <v>50871</v>
      </c>
      <c r="B209" s="6">
        <f>COUNTIF(D$1:D209,D209)</f>
        <v>1</v>
      </c>
      <c r="C209" s="1">
        <v>5087</v>
      </c>
      <c r="D209" s="1" t="s">
        <v>669</v>
      </c>
      <c r="F209" s="1" t="s">
        <v>670</v>
      </c>
      <c r="G209" s="1" t="s">
        <v>69</v>
      </c>
      <c r="I209" s="1" t="s">
        <v>87</v>
      </c>
      <c r="K209" s="1" t="s">
        <v>547</v>
      </c>
      <c r="M209" s="1" t="s">
        <v>478</v>
      </c>
      <c r="N209" s="1" t="s">
        <v>44</v>
      </c>
      <c r="O209" s="1" t="s">
        <v>34</v>
      </c>
      <c r="P209" s="1" t="s">
        <v>1627</v>
      </c>
      <c r="Q209" s="1" t="s">
        <v>1645</v>
      </c>
      <c r="R209" s="1" t="s">
        <v>1646</v>
      </c>
    </row>
    <row r="210" spans="1:18" x14ac:dyDescent="0.45">
      <c r="A210" s="6">
        <f t="shared" si="3"/>
        <v>50821</v>
      </c>
      <c r="B210" s="6">
        <f>COUNTIF(D$1:D210,D210)</f>
        <v>1</v>
      </c>
      <c r="C210" s="1">
        <v>5082</v>
      </c>
      <c r="D210" s="1" t="s">
        <v>671</v>
      </c>
      <c r="F210" s="1" t="s">
        <v>672</v>
      </c>
      <c r="G210" s="1" t="s">
        <v>69</v>
      </c>
      <c r="I210" s="1" t="s">
        <v>87</v>
      </c>
      <c r="K210" s="1" t="s">
        <v>673</v>
      </c>
      <c r="M210" s="1" t="s">
        <v>478</v>
      </c>
      <c r="N210" s="1" t="s">
        <v>44</v>
      </c>
      <c r="O210" s="1" t="s">
        <v>34</v>
      </c>
      <c r="P210" s="1" t="s">
        <v>1627</v>
      </c>
      <c r="Q210" s="1" t="s">
        <v>1645</v>
      </c>
      <c r="R210" s="1" t="s">
        <v>1646</v>
      </c>
    </row>
    <row r="211" spans="1:18" x14ac:dyDescent="0.45">
      <c r="A211" s="6">
        <f t="shared" si="3"/>
        <v>50911</v>
      </c>
      <c r="B211" s="6">
        <f>COUNTIF(D$1:D211,D211)</f>
        <v>1</v>
      </c>
      <c r="C211" s="1">
        <v>5091</v>
      </c>
      <c r="D211" s="1" t="s">
        <v>674</v>
      </c>
      <c r="F211" s="1" t="s">
        <v>675</v>
      </c>
      <c r="G211" s="1" t="s">
        <v>69</v>
      </c>
      <c r="I211" s="1" t="s">
        <v>70</v>
      </c>
      <c r="K211" s="1" t="s">
        <v>676</v>
      </c>
      <c r="M211" s="1" t="s">
        <v>478</v>
      </c>
      <c r="N211" s="1" t="s">
        <v>44</v>
      </c>
      <c r="O211" s="1" t="s">
        <v>34</v>
      </c>
      <c r="P211" s="1" t="s">
        <v>1627</v>
      </c>
      <c r="Q211" s="1" t="s">
        <v>1645</v>
      </c>
      <c r="R211" s="1" t="s">
        <v>1646</v>
      </c>
    </row>
    <row r="212" spans="1:18" x14ac:dyDescent="0.45">
      <c r="A212" s="6">
        <f t="shared" si="3"/>
        <v>50981</v>
      </c>
      <c r="B212" s="6">
        <f>COUNTIF(D$1:D212,D212)</f>
        <v>1</v>
      </c>
      <c r="C212" s="1">
        <v>5098</v>
      </c>
      <c r="D212" s="1" t="s">
        <v>677</v>
      </c>
      <c r="F212" s="1" t="s">
        <v>678</v>
      </c>
      <c r="G212" s="1" t="s">
        <v>69</v>
      </c>
      <c r="I212" s="1" t="s">
        <v>87</v>
      </c>
      <c r="K212" s="1" t="s">
        <v>679</v>
      </c>
      <c r="M212" s="1" t="s">
        <v>478</v>
      </c>
      <c r="N212" s="1" t="s">
        <v>44</v>
      </c>
      <c r="O212" s="1" t="s">
        <v>34</v>
      </c>
      <c r="P212" s="1" t="s">
        <v>1627</v>
      </c>
      <c r="Q212" s="1" t="s">
        <v>1645</v>
      </c>
      <c r="R212" s="1" t="s">
        <v>1646</v>
      </c>
    </row>
    <row r="213" spans="1:18" x14ac:dyDescent="0.45">
      <c r="A213" s="6">
        <f t="shared" si="3"/>
        <v>1522</v>
      </c>
      <c r="B213" s="6">
        <f>COUNTIF(D$1:D213,D213)</f>
        <v>2</v>
      </c>
      <c r="C213" s="1">
        <v>152</v>
      </c>
      <c r="D213" s="1" t="s">
        <v>201</v>
      </c>
      <c r="F213" s="1" t="s">
        <v>202</v>
      </c>
      <c r="G213" s="1" t="s">
        <v>134</v>
      </c>
      <c r="I213" s="1" t="s">
        <v>87</v>
      </c>
      <c r="K213" s="1" t="s">
        <v>680</v>
      </c>
      <c r="M213" s="1" t="s">
        <v>681</v>
      </c>
      <c r="N213" s="1" t="s">
        <v>44</v>
      </c>
      <c r="O213" s="1" t="s">
        <v>34</v>
      </c>
      <c r="P213" s="1" t="s">
        <v>1627</v>
      </c>
      <c r="Q213" s="1" t="s">
        <v>1645</v>
      </c>
      <c r="R213" s="1" t="s">
        <v>1646</v>
      </c>
    </row>
    <row r="214" spans="1:18" x14ac:dyDescent="0.45">
      <c r="A214" s="6">
        <f t="shared" si="3"/>
        <v>10161</v>
      </c>
      <c r="B214" s="6">
        <f>COUNTIF(D$1:D214,D214)</f>
        <v>1</v>
      </c>
      <c r="C214" s="1">
        <v>1016</v>
      </c>
      <c r="D214" s="1" t="s">
        <v>682</v>
      </c>
      <c r="F214" s="1" t="s">
        <v>683</v>
      </c>
      <c r="G214" s="1" t="s">
        <v>141</v>
      </c>
      <c r="I214" s="1" t="s">
        <v>79</v>
      </c>
      <c r="K214" s="1" t="s">
        <v>684</v>
      </c>
      <c r="M214" s="1" t="s">
        <v>681</v>
      </c>
      <c r="N214" s="1" t="s">
        <v>44</v>
      </c>
      <c r="O214" s="1" t="s">
        <v>34</v>
      </c>
      <c r="P214" s="1" t="s">
        <v>1627</v>
      </c>
      <c r="Q214" s="1" t="s">
        <v>1645</v>
      </c>
      <c r="R214" s="1" t="s">
        <v>1646</v>
      </c>
    </row>
    <row r="215" spans="1:18" x14ac:dyDescent="0.45">
      <c r="A215" s="6">
        <f t="shared" si="3"/>
        <v>50861</v>
      </c>
      <c r="B215" s="6">
        <f>COUNTIF(D$1:D215,D215)</f>
        <v>1</v>
      </c>
      <c r="C215" s="1">
        <v>5086</v>
      </c>
      <c r="D215" s="1" t="s">
        <v>685</v>
      </c>
      <c r="F215" s="1" t="s">
        <v>686</v>
      </c>
      <c r="G215" s="1" t="s">
        <v>69</v>
      </c>
      <c r="I215" s="1" t="s">
        <v>87</v>
      </c>
      <c r="K215" s="1" t="s">
        <v>687</v>
      </c>
      <c r="M215" s="1" t="s">
        <v>681</v>
      </c>
      <c r="N215" s="1" t="s">
        <v>44</v>
      </c>
      <c r="O215" s="1" t="s">
        <v>34</v>
      </c>
      <c r="P215" s="1" t="s">
        <v>1627</v>
      </c>
      <c r="Q215" s="1" t="s">
        <v>1645</v>
      </c>
      <c r="R215" s="1" t="s">
        <v>1646</v>
      </c>
    </row>
    <row r="216" spans="1:18" x14ac:dyDescent="0.45">
      <c r="A216" s="6">
        <f t="shared" si="3"/>
        <v>10171</v>
      </c>
      <c r="B216" s="6">
        <f>COUNTIF(D$1:D216,D216)</f>
        <v>1</v>
      </c>
      <c r="C216" s="1">
        <v>1017</v>
      </c>
      <c r="D216" s="1" t="s">
        <v>688</v>
      </c>
      <c r="F216" s="1" t="s">
        <v>689</v>
      </c>
      <c r="G216" s="1" t="s">
        <v>141</v>
      </c>
      <c r="I216" s="1" t="s">
        <v>79</v>
      </c>
      <c r="K216" s="1" t="s">
        <v>690</v>
      </c>
      <c r="M216" s="1" t="s">
        <v>681</v>
      </c>
      <c r="N216" s="1" t="s">
        <v>44</v>
      </c>
      <c r="O216" s="1" t="s">
        <v>34</v>
      </c>
      <c r="P216" s="1" t="s">
        <v>1627</v>
      </c>
      <c r="Q216" s="1" t="s">
        <v>1645</v>
      </c>
      <c r="R216" s="1" t="s">
        <v>1646</v>
      </c>
    </row>
    <row r="217" spans="1:18" x14ac:dyDescent="0.45">
      <c r="A217" s="6">
        <f t="shared" si="3"/>
        <v>1581</v>
      </c>
      <c r="B217" s="6">
        <f>COUNTIF(D$1:D217,D217)</f>
        <v>1</v>
      </c>
      <c r="C217" s="1">
        <v>158</v>
      </c>
      <c r="D217" s="1" t="s">
        <v>691</v>
      </c>
      <c r="F217" s="1" t="s">
        <v>692</v>
      </c>
      <c r="G217" s="1" t="s">
        <v>134</v>
      </c>
      <c r="I217" s="1" t="s">
        <v>70</v>
      </c>
      <c r="K217" s="1" t="s">
        <v>693</v>
      </c>
      <c r="M217" s="1" t="s">
        <v>681</v>
      </c>
      <c r="N217" s="1" t="s">
        <v>44</v>
      </c>
      <c r="O217" s="1" t="s">
        <v>34</v>
      </c>
      <c r="P217" s="1" t="s">
        <v>1627</v>
      </c>
      <c r="Q217" s="1" t="s">
        <v>1645</v>
      </c>
      <c r="R217" s="1" t="s">
        <v>1646</v>
      </c>
    </row>
    <row r="218" spans="1:18" x14ac:dyDescent="0.45">
      <c r="A218" s="6">
        <f t="shared" si="3"/>
        <v>10191</v>
      </c>
      <c r="B218" s="6">
        <f>COUNTIF(D$1:D218,D218)</f>
        <v>1</v>
      </c>
      <c r="C218" s="1">
        <v>1019</v>
      </c>
      <c r="D218" s="1" t="s">
        <v>694</v>
      </c>
      <c r="F218" s="1" t="s">
        <v>695</v>
      </c>
      <c r="G218" s="1" t="s">
        <v>141</v>
      </c>
      <c r="I218" s="1" t="s">
        <v>79</v>
      </c>
      <c r="K218" s="1" t="s">
        <v>395</v>
      </c>
      <c r="M218" s="1" t="s">
        <v>681</v>
      </c>
      <c r="N218" s="1" t="s">
        <v>44</v>
      </c>
      <c r="O218" s="1" t="s">
        <v>34</v>
      </c>
      <c r="P218" s="1" t="s">
        <v>1627</v>
      </c>
      <c r="Q218" s="1" t="s">
        <v>1645</v>
      </c>
      <c r="R218" s="1" t="s">
        <v>1646</v>
      </c>
    </row>
    <row r="219" spans="1:18" x14ac:dyDescent="0.45">
      <c r="A219" s="6">
        <f t="shared" si="3"/>
        <v>10182</v>
      </c>
      <c r="B219" s="6">
        <f>COUNTIF(D$1:D219,D219)</f>
        <v>2</v>
      </c>
      <c r="C219" s="1">
        <v>1018</v>
      </c>
      <c r="D219" s="1" t="s">
        <v>139</v>
      </c>
      <c r="F219" s="1" t="s">
        <v>140</v>
      </c>
      <c r="G219" s="1" t="s">
        <v>141</v>
      </c>
      <c r="I219" s="1" t="s">
        <v>79</v>
      </c>
      <c r="K219" s="1" t="s">
        <v>696</v>
      </c>
      <c r="M219" s="1" t="s">
        <v>681</v>
      </c>
      <c r="N219" s="1" t="s">
        <v>44</v>
      </c>
      <c r="O219" s="1" t="s">
        <v>34</v>
      </c>
      <c r="P219" s="1" t="s">
        <v>1627</v>
      </c>
      <c r="Q219" s="1" t="s">
        <v>1645</v>
      </c>
      <c r="R219" s="1" t="s">
        <v>1646</v>
      </c>
    </row>
    <row r="220" spans="1:18" x14ac:dyDescent="0.45">
      <c r="A220" s="6">
        <f t="shared" si="3"/>
        <v>1532</v>
      </c>
      <c r="B220" s="6">
        <f>COUNTIF(D$1:D220,D220)</f>
        <v>2</v>
      </c>
      <c r="C220" s="1">
        <v>153</v>
      </c>
      <c r="D220" s="1" t="s">
        <v>132</v>
      </c>
      <c r="F220" s="1" t="s">
        <v>133</v>
      </c>
      <c r="G220" s="1" t="s">
        <v>134</v>
      </c>
      <c r="I220" s="1" t="s">
        <v>70</v>
      </c>
      <c r="K220" s="1" t="s">
        <v>697</v>
      </c>
      <c r="M220" s="1" t="s">
        <v>698</v>
      </c>
      <c r="N220" s="1" t="s">
        <v>44</v>
      </c>
      <c r="O220" s="1" t="s">
        <v>34</v>
      </c>
      <c r="P220" s="1" t="s">
        <v>1627</v>
      </c>
      <c r="Q220" s="1" t="s">
        <v>1645</v>
      </c>
      <c r="R220" s="1" t="s">
        <v>1646</v>
      </c>
    </row>
    <row r="221" spans="1:18" x14ac:dyDescent="0.45">
      <c r="A221" s="6">
        <f t="shared" si="3"/>
        <v>12501</v>
      </c>
      <c r="B221" s="6">
        <f>COUNTIF(D$1:D221,D221)</f>
        <v>1</v>
      </c>
      <c r="C221" s="1">
        <v>1250</v>
      </c>
      <c r="D221" s="1" t="s">
        <v>699</v>
      </c>
      <c r="F221" s="1" t="s">
        <v>700</v>
      </c>
      <c r="G221" s="1" t="s">
        <v>701</v>
      </c>
      <c r="I221" s="1" t="s">
        <v>70</v>
      </c>
      <c r="K221" s="1" t="s">
        <v>702</v>
      </c>
      <c r="M221" s="1" t="s">
        <v>698</v>
      </c>
      <c r="N221" s="1" t="s">
        <v>44</v>
      </c>
      <c r="O221" s="1" t="s">
        <v>34</v>
      </c>
      <c r="P221" s="1" t="s">
        <v>1627</v>
      </c>
      <c r="Q221" s="1" t="s">
        <v>1645</v>
      </c>
      <c r="R221" s="1" t="s">
        <v>1646</v>
      </c>
    </row>
    <row r="222" spans="1:18" x14ac:dyDescent="0.45">
      <c r="A222" s="6">
        <f t="shared" si="3"/>
        <v>27032</v>
      </c>
      <c r="B222" s="6">
        <f>COUNTIF(D$1:D222,D222)</f>
        <v>2</v>
      </c>
      <c r="C222" s="1">
        <v>2703</v>
      </c>
      <c r="D222" s="1" t="s">
        <v>188</v>
      </c>
      <c r="F222" s="1" t="s">
        <v>189</v>
      </c>
      <c r="G222" s="1" t="s">
        <v>190</v>
      </c>
      <c r="I222" s="1" t="s">
        <v>70</v>
      </c>
      <c r="K222" s="1" t="s">
        <v>703</v>
      </c>
      <c r="M222" s="1" t="s">
        <v>698</v>
      </c>
      <c r="N222" s="1" t="s">
        <v>44</v>
      </c>
      <c r="O222" s="1" t="s">
        <v>34</v>
      </c>
      <c r="P222" s="1" t="s">
        <v>1627</v>
      </c>
      <c r="Q222" s="1" t="s">
        <v>1645</v>
      </c>
      <c r="R222" s="1" t="s">
        <v>1646</v>
      </c>
    </row>
    <row r="223" spans="1:18" x14ac:dyDescent="0.45">
      <c r="A223" s="6">
        <f t="shared" si="3"/>
        <v>53611</v>
      </c>
      <c r="B223" s="6">
        <f>COUNTIF(D$1:D223,D223)</f>
        <v>1</v>
      </c>
      <c r="C223" s="1">
        <v>5361</v>
      </c>
      <c r="D223" s="1" t="s">
        <v>704</v>
      </c>
      <c r="F223" s="1" t="s">
        <v>705</v>
      </c>
      <c r="G223" s="1" t="s">
        <v>152</v>
      </c>
      <c r="I223" s="1" t="s">
        <v>70</v>
      </c>
      <c r="K223" s="1" t="s">
        <v>706</v>
      </c>
      <c r="M223" s="1" t="s">
        <v>698</v>
      </c>
      <c r="N223" s="1" t="s">
        <v>44</v>
      </c>
      <c r="O223" s="1" t="s">
        <v>34</v>
      </c>
      <c r="P223" s="1" t="s">
        <v>1627</v>
      </c>
      <c r="Q223" s="1" t="s">
        <v>1645</v>
      </c>
      <c r="R223" s="1" t="s">
        <v>1646</v>
      </c>
    </row>
    <row r="224" spans="1:18" x14ac:dyDescent="0.45">
      <c r="A224" s="6">
        <f t="shared" si="3"/>
        <v>1571</v>
      </c>
      <c r="B224" s="6">
        <f>COUNTIF(D$1:D224,D224)</f>
        <v>1</v>
      </c>
      <c r="C224" s="1">
        <v>157</v>
      </c>
      <c r="D224" s="1" t="s">
        <v>707</v>
      </c>
      <c r="F224" s="1" t="s">
        <v>708</v>
      </c>
      <c r="G224" s="1" t="s">
        <v>134</v>
      </c>
      <c r="I224" s="1" t="s">
        <v>70</v>
      </c>
      <c r="K224" s="1" t="s">
        <v>709</v>
      </c>
      <c r="M224" s="1" t="s">
        <v>698</v>
      </c>
      <c r="N224" s="1" t="s">
        <v>44</v>
      </c>
      <c r="O224" s="1" t="s">
        <v>34</v>
      </c>
      <c r="P224" s="1" t="s">
        <v>1627</v>
      </c>
      <c r="Q224" s="1" t="s">
        <v>1645</v>
      </c>
      <c r="R224" s="1" t="s">
        <v>1646</v>
      </c>
    </row>
    <row r="225" spans="1:18" x14ac:dyDescent="0.45">
      <c r="A225" s="6">
        <f t="shared" si="3"/>
        <v>21002</v>
      </c>
      <c r="B225" s="6">
        <f>COUNTIF(D$1:D225,D225)</f>
        <v>2</v>
      </c>
      <c r="C225" s="1">
        <v>2100</v>
      </c>
      <c r="D225" s="1" t="s">
        <v>154</v>
      </c>
      <c r="F225" s="1" t="s">
        <v>155</v>
      </c>
      <c r="G225" s="1" t="s">
        <v>156</v>
      </c>
      <c r="I225" s="1" t="s">
        <v>87</v>
      </c>
      <c r="K225" s="1" t="s">
        <v>710</v>
      </c>
      <c r="M225" s="1" t="s">
        <v>698</v>
      </c>
      <c r="N225" s="1" t="s">
        <v>44</v>
      </c>
      <c r="O225" s="1" t="s">
        <v>34</v>
      </c>
      <c r="P225" s="1" t="s">
        <v>1627</v>
      </c>
      <c r="Q225" s="1" t="s">
        <v>1645</v>
      </c>
      <c r="R225" s="1" t="s">
        <v>1646</v>
      </c>
    </row>
    <row r="226" spans="1:18" x14ac:dyDescent="0.45">
      <c r="A226" s="6">
        <f t="shared" si="3"/>
        <v>27091</v>
      </c>
      <c r="B226" s="6">
        <f>COUNTIF(D$1:D226,D226)</f>
        <v>1</v>
      </c>
      <c r="C226" s="1">
        <v>2709</v>
      </c>
      <c r="D226" s="1" t="s">
        <v>711</v>
      </c>
      <c r="F226" s="1" t="s">
        <v>712</v>
      </c>
      <c r="G226" s="1" t="s">
        <v>190</v>
      </c>
      <c r="I226" s="1" t="s">
        <v>79</v>
      </c>
      <c r="K226" s="1" t="s">
        <v>1648</v>
      </c>
      <c r="M226" s="1" t="s">
        <v>698</v>
      </c>
      <c r="N226" s="1" t="s">
        <v>44</v>
      </c>
      <c r="O226" s="1" t="s">
        <v>34</v>
      </c>
      <c r="P226" s="1" t="s">
        <v>1627</v>
      </c>
      <c r="Q226" s="1" t="s">
        <v>1645</v>
      </c>
      <c r="R226" s="1" t="s">
        <v>1646</v>
      </c>
    </row>
    <row r="227" spans="1:18" x14ac:dyDescent="0.45">
      <c r="A227" s="6">
        <f t="shared" si="3"/>
        <v>52951</v>
      </c>
      <c r="B227" s="6">
        <f>COUNTIF(D$1:D227,D227)</f>
        <v>1</v>
      </c>
      <c r="C227" s="1">
        <v>5295</v>
      </c>
      <c r="D227" s="1" t="s">
        <v>713</v>
      </c>
      <c r="F227" s="1" t="s">
        <v>714</v>
      </c>
      <c r="G227" s="1" t="s">
        <v>177</v>
      </c>
      <c r="I227" s="1" t="s">
        <v>70</v>
      </c>
      <c r="K227" s="1" t="s">
        <v>715</v>
      </c>
      <c r="M227" s="1" t="s">
        <v>716</v>
      </c>
      <c r="N227" s="1" t="s">
        <v>44</v>
      </c>
      <c r="O227" s="1" t="s">
        <v>34</v>
      </c>
      <c r="P227" s="1" t="s">
        <v>1627</v>
      </c>
      <c r="Q227" s="1" t="s">
        <v>1645</v>
      </c>
      <c r="R227" s="1" t="s">
        <v>1646</v>
      </c>
    </row>
    <row r="228" spans="1:18" x14ac:dyDescent="0.45">
      <c r="A228" s="6">
        <f t="shared" si="3"/>
        <v>53711</v>
      </c>
      <c r="B228" s="6">
        <f>COUNTIF(D$1:D228,D228)</f>
        <v>1</v>
      </c>
      <c r="C228" s="1">
        <v>5371</v>
      </c>
      <c r="D228" s="1" t="s">
        <v>717</v>
      </c>
      <c r="F228" s="1" t="s">
        <v>718</v>
      </c>
      <c r="G228" s="1" t="s">
        <v>152</v>
      </c>
      <c r="I228" s="1" t="s">
        <v>70</v>
      </c>
      <c r="K228" s="1" t="s">
        <v>719</v>
      </c>
      <c r="M228" s="1" t="s">
        <v>716</v>
      </c>
      <c r="N228" s="1" t="s">
        <v>44</v>
      </c>
      <c r="O228" s="1" t="s">
        <v>34</v>
      </c>
      <c r="P228" s="1" t="s">
        <v>1627</v>
      </c>
      <c r="Q228" s="1" t="s">
        <v>1645</v>
      </c>
      <c r="R228" s="1" t="s">
        <v>1646</v>
      </c>
    </row>
    <row r="229" spans="1:18" x14ac:dyDescent="0.45">
      <c r="A229" s="6">
        <f t="shared" si="3"/>
        <v>53631</v>
      </c>
      <c r="B229" s="6">
        <f>COUNTIF(D$1:D229,D229)</f>
        <v>1</v>
      </c>
      <c r="C229" s="1">
        <v>5363</v>
      </c>
      <c r="D229" s="1" t="s">
        <v>720</v>
      </c>
      <c r="F229" s="1" t="s">
        <v>721</v>
      </c>
      <c r="G229" s="1" t="s">
        <v>152</v>
      </c>
      <c r="I229" s="1" t="s">
        <v>70</v>
      </c>
      <c r="K229" s="1" t="s">
        <v>391</v>
      </c>
      <c r="M229" s="1" t="s">
        <v>716</v>
      </c>
      <c r="N229" s="1" t="s">
        <v>44</v>
      </c>
      <c r="O229" s="1" t="s">
        <v>34</v>
      </c>
      <c r="P229" s="1" t="s">
        <v>1627</v>
      </c>
      <c r="Q229" s="1" t="s">
        <v>1645</v>
      </c>
      <c r="R229" s="1" t="s">
        <v>1646</v>
      </c>
    </row>
    <row r="230" spans="1:18" x14ac:dyDescent="0.45">
      <c r="A230" s="6">
        <f t="shared" si="3"/>
        <v>23531</v>
      </c>
      <c r="B230" s="6">
        <f>COUNTIF(D$1:D230,D230)</f>
        <v>1</v>
      </c>
      <c r="C230" s="1">
        <v>2353</v>
      </c>
      <c r="D230" s="1" t="s">
        <v>722</v>
      </c>
      <c r="F230" s="1" t="s">
        <v>723</v>
      </c>
      <c r="G230" s="1" t="s">
        <v>649</v>
      </c>
      <c r="I230" s="1" t="s">
        <v>87</v>
      </c>
      <c r="K230" s="1" t="s">
        <v>724</v>
      </c>
      <c r="M230" s="1" t="s">
        <v>716</v>
      </c>
      <c r="N230" s="1" t="s">
        <v>44</v>
      </c>
      <c r="O230" s="1" t="s">
        <v>34</v>
      </c>
      <c r="P230" s="1" t="s">
        <v>1627</v>
      </c>
      <c r="Q230" s="1" t="s">
        <v>1645</v>
      </c>
      <c r="R230" s="1" t="s">
        <v>1646</v>
      </c>
    </row>
    <row r="231" spans="1:18" x14ac:dyDescent="0.45">
      <c r="A231" s="6">
        <f t="shared" si="3"/>
        <v>11571</v>
      </c>
      <c r="B231" s="6">
        <f>COUNTIF(D$1:D231,D231)</f>
        <v>1</v>
      </c>
      <c r="C231" s="1">
        <v>1157</v>
      </c>
      <c r="D231" s="1" t="s">
        <v>725</v>
      </c>
      <c r="F231" s="1" t="s">
        <v>726</v>
      </c>
      <c r="G231" s="1" t="s">
        <v>78</v>
      </c>
      <c r="I231" s="1" t="s">
        <v>70</v>
      </c>
      <c r="K231" s="1" t="s">
        <v>702</v>
      </c>
      <c r="M231" s="1" t="s">
        <v>716</v>
      </c>
      <c r="N231" s="1" t="s">
        <v>44</v>
      </c>
      <c r="O231" s="1" t="s">
        <v>34</v>
      </c>
      <c r="P231" s="1" t="s">
        <v>1627</v>
      </c>
      <c r="Q231" s="1" t="s">
        <v>1645</v>
      </c>
      <c r="R231" s="1" t="s">
        <v>1646</v>
      </c>
    </row>
    <row r="232" spans="1:18" x14ac:dyDescent="0.45">
      <c r="A232" s="6">
        <f t="shared" si="3"/>
        <v>1541</v>
      </c>
      <c r="B232" s="6">
        <f>COUNTIF(D$1:D232,D232)</f>
        <v>1</v>
      </c>
      <c r="C232" s="1">
        <v>154</v>
      </c>
      <c r="D232" s="1" t="s">
        <v>727</v>
      </c>
      <c r="F232" s="1" t="s">
        <v>728</v>
      </c>
      <c r="G232" s="1" t="s">
        <v>134</v>
      </c>
      <c r="I232" s="1" t="s">
        <v>70</v>
      </c>
      <c r="K232" s="1" t="s">
        <v>466</v>
      </c>
      <c r="M232" s="1" t="s">
        <v>716</v>
      </c>
      <c r="N232" s="1" t="s">
        <v>44</v>
      </c>
      <c r="O232" s="1" t="s">
        <v>34</v>
      </c>
      <c r="P232" s="1" t="s">
        <v>1627</v>
      </c>
      <c r="Q232" s="1" t="s">
        <v>1645</v>
      </c>
      <c r="R232" s="1" t="s">
        <v>1646</v>
      </c>
    </row>
    <row r="233" spans="1:18" x14ac:dyDescent="0.45">
      <c r="A233" s="6">
        <f t="shared" si="3"/>
        <v>50581</v>
      </c>
      <c r="B233" s="6">
        <f>COUNTIF(D$1:D233,D233)</f>
        <v>1</v>
      </c>
      <c r="C233" s="1">
        <v>5058</v>
      </c>
      <c r="D233" s="1" t="s">
        <v>729</v>
      </c>
      <c r="F233" s="1" t="s">
        <v>730</v>
      </c>
      <c r="G233" s="1" t="s">
        <v>145</v>
      </c>
      <c r="I233" s="1" t="s">
        <v>79</v>
      </c>
      <c r="K233" s="1" t="s">
        <v>731</v>
      </c>
      <c r="M233" s="1" t="s">
        <v>716</v>
      </c>
      <c r="N233" s="1" t="s">
        <v>44</v>
      </c>
      <c r="O233" s="1" t="s">
        <v>34</v>
      </c>
      <c r="P233" s="1" t="s">
        <v>1627</v>
      </c>
      <c r="Q233" s="1" t="s">
        <v>1645</v>
      </c>
      <c r="R233" s="1" t="s">
        <v>1646</v>
      </c>
    </row>
    <row r="234" spans="1:18" x14ac:dyDescent="0.45">
      <c r="A234" s="6">
        <f t="shared" si="3"/>
        <v>27011</v>
      </c>
      <c r="B234" s="6">
        <f>COUNTIF(D$1:D234,D234)</f>
        <v>1</v>
      </c>
      <c r="C234" s="1">
        <v>2701</v>
      </c>
      <c r="D234" s="1" t="s">
        <v>732</v>
      </c>
      <c r="F234" s="1" t="s">
        <v>733</v>
      </c>
      <c r="G234" s="1" t="s">
        <v>190</v>
      </c>
      <c r="I234" s="1" t="s">
        <v>70</v>
      </c>
      <c r="K234" s="1" t="s">
        <v>734</v>
      </c>
      <c r="M234" s="1" t="s">
        <v>716</v>
      </c>
      <c r="N234" s="1" t="s">
        <v>44</v>
      </c>
      <c r="O234" s="1" t="s">
        <v>34</v>
      </c>
      <c r="P234" s="1" t="s">
        <v>1627</v>
      </c>
      <c r="Q234" s="1" t="s">
        <v>1645</v>
      </c>
      <c r="R234" s="1" t="s">
        <v>1646</v>
      </c>
    </row>
    <row r="235" spans="1:18" x14ac:dyDescent="0.45">
      <c r="A235" s="6">
        <f t="shared" si="3"/>
        <v>53671</v>
      </c>
      <c r="B235" s="6">
        <f>COUNTIF(D$1:D235,D235)</f>
        <v>1</v>
      </c>
      <c r="C235" s="1">
        <v>5367</v>
      </c>
      <c r="D235" s="1" t="s">
        <v>735</v>
      </c>
      <c r="F235" s="1" t="s">
        <v>736</v>
      </c>
      <c r="G235" s="1" t="s">
        <v>152</v>
      </c>
      <c r="I235" s="1" t="s">
        <v>70</v>
      </c>
      <c r="K235" s="1" t="s">
        <v>737</v>
      </c>
      <c r="M235" s="1" t="s">
        <v>738</v>
      </c>
      <c r="N235" s="1" t="s">
        <v>44</v>
      </c>
      <c r="O235" s="1" t="s">
        <v>34</v>
      </c>
      <c r="P235" s="1" t="s">
        <v>1627</v>
      </c>
      <c r="Q235" s="1" t="s">
        <v>1645</v>
      </c>
      <c r="R235" s="1" t="s">
        <v>1646</v>
      </c>
    </row>
    <row r="236" spans="1:18" x14ac:dyDescent="0.45">
      <c r="A236" s="6">
        <f t="shared" si="3"/>
        <v>11531</v>
      </c>
      <c r="B236" s="6">
        <f>COUNTIF(D$1:D236,D236)</f>
        <v>1</v>
      </c>
      <c r="C236" s="1">
        <v>1153</v>
      </c>
      <c r="D236" s="1" t="s">
        <v>739</v>
      </c>
      <c r="F236" s="1" t="s">
        <v>740</v>
      </c>
      <c r="G236" s="1" t="s">
        <v>78</v>
      </c>
      <c r="I236" s="1" t="s">
        <v>87</v>
      </c>
      <c r="K236" s="1" t="s">
        <v>741</v>
      </c>
      <c r="M236" s="1" t="s">
        <v>738</v>
      </c>
      <c r="N236" s="1" t="s">
        <v>44</v>
      </c>
      <c r="O236" s="1" t="s">
        <v>34</v>
      </c>
      <c r="P236" s="1" t="s">
        <v>1627</v>
      </c>
      <c r="Q236" s="1" t="s">
        <v>1645</v>
      </c>
      <c r="R236" s="1" t="s">
        <v>1646</v>
      </c>
    </row>
    <row r="237" spans="1:18" x14ac:dyDescent="0.45">
      <c r="A237" s="6">
        <f t="shared" si="3"/>
        <v>27041</v>
      </c>
      <c r="B237" s="6">
        <f>COUNTIF(D$1:D237,D237)</f>
        <v>1</v>
      </c>
      <c r="C237" s="1">
        <v>2704</v>
      </c>
      <c r="D237" s="1" t="s">
        <v>742</v>
      </c>
      <c r="F237" s="1" t="s">
        <v>743</v>
      </c>
      <c r="G237" s="1" t="s">
        <v>190</v>
      </c>
      <c r="I237" s="1" t="s">
        <v>70</v>
      </c>
      <c r="K237" s="1" t="s">
        <v>744</v>
      </c>
      <c r="M237" s="1" t="s">
        <v>738</v>
      </c>
      <c r="N237" s="1" t="s">
        <v>44</v>
      </c>
      <c r="O237" s="1" t="s">
        <v>34</v>
      </c>
      <c r="P237" s="1" t="s">
        <v>1627</v>
      </c>
      <c r="Q237" s="1" t="s">
        <v>1645</v>
      </c>
      <c r="R237" s="1" t="s">
        <v>1646</v>
      </c>
    </row>
    <row r="238" spans="1:18" x14ac:dyDescent="0.45">
      <c r="A238" s="6">
        <f t="shared" si="3"/>
        <v>27051</v>
      </c>
      <c r="B238" s="6">
        <f>COUNTIF(D$1:D238,D238)</f>
        <v>1</v>
      </c>
      <c r="C238" s="1">
        <v>2705</v>
      </c>
      <c r="D238" s="1" t="s">
        <v>745</v>
      </c>
      <c r="F238" s="1" t="s">
        <v>746</v>
      </c>
      <c r="G238" s="1" t="s">
        <v>190</v>
      </c>
      <c r="I238" s="1" t="s">
        <v>70</v>
      </c>
      <c r="K238" s="1" t="s">
        <v>747</v>
      </c>
      <c r="M238" s="1" t="s">
        <v>738</v>
      </c>
      <c r="N238" s="1" t="s">
        <v>44</v>
      </c>
      <c r="O238" s="1" t="s">
        <v>34</v>
      </c>
      <c r="P238" s="1" t="s">
        <v>1627</v>
      </c>
      <c r="Q238" s="1" t="s">
        <v>1645</v>
      </c>
      <c r="R238" s="1" t="s">
        <v>1646</v>
      </c>
    </row>
    <row r="239" spans="1:18" x14ac:dyDescent="0.45">
      <c r="A239" s="6">
        <f t="shared" si="3"/>
        <v>13111</v>
      </c>
      <c r="B239" s="6">
        <f>COUNTIF(D$1:D239,D239)</f>
        <v>1</v>
      </c>
      <c r="C239" s="1">
        <v>1311</v>
      </c>
      <c r="D239" s="1" t="s">
        <v>748</v>
      </c>
      <c r="F239" s="1" t="s">
        <v>749</v>
      </c>
      <c r="G239" s="1" t="s">
        <v>113</v>
      </c>
      <c r="I239" s="1" t="s">
        <v>70</v>
      </c>
      <c r="K239" s="1" t="s">
        <v>750</v>
      </c>
      <c r="M239" s="1" t="s">
        <v>738</v>
      </c>
      <c r="N239" s="1" t="s">
        <v>44</v>
      </c>
      <c r="O239" s="1" t="s">
        <v>34</v>
      </c>
      <c r="P239" s="1" t="s">
        <v>1627</v>
      </c>
      <c r="Q239" s="1" t="s">
        <v>1645</v>
      </c>
      <c r="R239" s="1" t="s">
        <v>1646</v>
      </c>
    </row>
    <row r="240" spans="1:18" x14ac:dyDescent="0.45">
      <c r="A240" s="6">
        <f t="shared" si="3"/>
        <v>1552</v>
      </c>
      <c r="B240" s="6">
        <f>COUNTIF(D$1:D240,D240)</f>
        <v>2</v>
      </c>
      <c r="C240" s="1">
        <v>155</v>
      </c>
      <c r="D240" s="1" t="s">
        <v>136</v>
      </c>
      <c r="F240" s="1" t="s">
        <v>137</v>
      </c>
      <c r="G240" s="1" t="s">
        <v>134</v>
      </c>
      <c r="I240" s="1" t="s">
        <v>70</v>
      </c>
      <c r="K240" s="1" t="s">
        <v>511</v>
      </c>
      <c r="M240" s="1" t="s">
        <v>738</v>
      </c>
      <c r="N240" s="1" t="s">
        <v>44</v>
      </c>
      <c r="O240" s="1" t="s">
        <v>34</v>
      </c>
      <c r="P240" s="1" t="s">
        <v>1627</v>
      </c>
      <c r="Q240" s="1" t="s">
        <v>1645</v>
      </c>
      <c r="R240" s="1" t="s">
        <v>1646</v>
      </c>
    </row>
    <row r="241" spans="1:18" x14ac:dyDescent="0.45">
      <c r="A241" s="6">
        <f t="shared" si="3"/>
        <v>10101</v>
      </c>
      <c r="B241" s="6">
        <f>COUNTIF(D$1:D241,D241)</f>
        <v>1</v>
      </c>
      <c r="C241" s="1">
        <v>1010</v>
      </c>
      <c r="D241" s="1" t="s">
        <v>751</v>
      </c>
      <c r="F241" s="1" t="s">
        <v>752</v>
      </c>
      <c r="G241" s="1" t="s">
        <v>141</v>
      </c>
      <c r="I241" s="1" t="s">
        <v>70</v>
      </c>
      <c r="K241" s="1" t="s">
        <v>753</v>
      </c>
      <c r="M241" s="1" t="s">
        <v>738</v>
      </c>
      <c r="N241" s="1" t="s">
        <v>44</v>
      </c>
      <c r="O241" s="1" t="s">
        <v>34</v>
      </c>
      <c r="P241" s="1" t="s">
        <v>1627</v>
      </c>
      <c r="Q241" s="1" t="s">
        <v>1645</v>
      </c>
      <c r="R241" s="1" t="s">
        <v>1646</v>
      </c>
    </row>
    <row r="242" spans="1:18" x14ac:dyDescent="0.45">
      <c r="A242" s="6">
        <f t="shared" si="3"/>
        <v>50611</v>
      </c>
      <c r="B242" s="6">
        <f>COUNTIF(D$1:D242,D242)</f>
        <v>1</v>
      </c>
      <c r="C242" s="1">
        <v>5061</v>
      </c>
      <c r="D242" s="1" t="s">
        <v>754</v>
      </c>
      <c r="F242" s="1" t="s">
        <v>755</v>
      </c>
      <c r="G242" s="1" t="s">
        <v>145</v>
      </c>
      <c r="I242" s="1" t="s">
        <v>70</v>
      </c>
      <c r="K242" s="1" t="s">
        <v>1648</v>
      </c>
      <c r="M242" s="1" t="s">
        <v>738</v>
      </c>
      <c r="N242" s="1" t="s">
        <v>44</v>
      </c>
      <c r="O242" s="1" t="s">
        <v>34</v>
      </c>
      <c r="P242" s="1" t="s">
        <v>1627</v>
      </c>
      <c r="Q242" s="1" t="s">
        <v>1645</v>
      </c>
      <c r="R242" s="1" t="s">
        <v>1646</v>
      </c>
    </row>
    <row r="243" spans="1:18" x14ac:dyDescent="0.45">
      <c r="A243" s="6">
        <f t="shared" si="3"/>
        <v>26051</v>
      </c>
      <c r="B243" s="6">
        <f>COUNTIF(D$1:D243,D243)</f>
        <v>1</v>
      </c>
      <c r="C243" s="1">
        <v>2605</v>
      </c>
      <c r="D243" s="1" t="s">
        <v>756</v>
      </c>
      <c r="F243" s="1" t="s">
        <v>757</v>
      </c>
      <c r="G243" s="1" t="s">
        <v>74</v>
      </c>
      <c r="I243" s="1" t="s">
        <v>70</v>
      </c>
      <c r="K243" s="1" t="s">
        <v>758</v>
      </c>
      <c r="M243" s="1" t="s">
        <v>646</v>
      </c>
      <c r="N243" s="1" t="s">
        <v>44</v>
      </c>
      <c r="O243" s="1" t="s">
        <v>34</v>
      </c>
      <c r="P243" s="1" t="s">
        <v>1627</v>
      </c>
      <c r="Q243" s="1" t="s">
        <v>1645</v>
      </c>
      <c r="R243" s="1" t="s">
        <v>1646</v>
      </c>
    </row>
    <row r="244" spans="1:18" x14ac:dyDescent="0.45">
      <c r="A244" s="6">
        <f t="shared" si="3"/>
        <v>53651</v>
      </c>
      <c r="B244" s="6">
        <f>COUNTIF(D$1:D244,D244)</f>
        <v>1</v>
      </c>
      <c r="C244" s="1">
        <v>5365</v>
      </c>
      <c r="D244" s="1" t="s">
        <v>759</v>
      </c>
      <c r="F244" s="1" t="s">
        <v>760</v>
      </c>
      <c r="G244" s="1" t="s">
        <v>152</v>
      </c>
      <c r="I244" s="1" t="s">
        <v>70</v>
      </c>
      <c r="K244" s="1" t="s">
        <v>737</v>
      </c>
      <c r="M244" s="1" t="s">
        <v>646</v>
      </c>
      <c r="N244" s="1" t="s">
        <v>44</v>
      </c>
      <c r="O244" s="1" t="s">
        <v>34</v>
      </c>
      <c r="P244" s="1" t="s">
        <v>1627</v>
      </c>
      <c r="Q244" s="1" t="s">
        <v>1645</v>
      </c>
      <c r="R244" s="1" t="s">
        <v>1646</v>
      </c>
    </row>
    <row r="245" spans="1:18" x14ac:dyDescent="0.45">
      <c r="A245" s="6">
        <f t="shared" si="3"/>
        <v>53621</v>
      </c>
      <c r="B245" s="6">
        <f>COUNTIF(D$1:D245,D245)</f>
        <v>1</v>
      </c>
      <c r="C245" s="1">
        <v>5362</v>
      </c>
      <c r="D245" s="1" t="s">
        <v>761</v>
      </c>
      <c r="F245" s="1" t="s">
        <v>762</v>
      </c>
      <c r="G245" s="1" t="s">
        <v>152</v>
      </c>
      <c r="I245" s="1" t="s">
        <v>70</v>
      </c>
      <c r="K245" s="1" t="s">
        <v>747</v>
      </c>
      <c r="M245" s="1" t="s">
        <v>646</v>
      </c>
      <c r="N245" s="1" t="s">
        <v>44</v>
      </c>
      <c r="O245" s="1" t="s">
        <v>34</v>
      </c>
      <c r="P245" s="1" t="s">
        <v>1627</v>
      </c>
      <c r="Q245" s="1" t="s">
        <v>1645</v>
      </c>
      <c r="R245" s="1" t="s">
        <v>1646</v>
      </c>
    </row>
    <row r="246" spans="1:18" x14ac:dyDescent="0.45">
      <c r="A246" s="6">
        <f t="shared" si="3"/>
        <v>21511</v>
      </c>
      <c r="B246" s="6">
        <f>COUNTIF(D$1:D246,D246)</f>
        <v>1</v>
      </c>
      <c r="C246" s="1">
        <v>2151</v>
      </c>
      <c r="D246" s="1" t="s">
        <v>763</v>
      </c>
      <c r="F246" s="1" t="s">
        <v>764</v>
      </c>
      <c r="G246" s="1" t="s">
        <v>130</v>
      </c>
      <c r="I246" s="1" t="s">
        <v>87</v>
      </c>
      <c r="K246" s="1" t="s">
        <v>765</v>
      </c>
      <c r="M246" s="1" t="s">
        <v>646</v>
      </c>
      <c r="N246" s="1" t="s">
        <v>44</v>
      </c>
      <c r="O246" s="1" t="s">
        <v>34</v>
      </c>
      <c r="P246" s="1" t="s">
        <v>1627</v>
      </c>
      <c r="Q246" s="1" t="s">
        <v>1645</v>
      </c>
      <c r="R246" s="1" t="s">
        <v>1646</v>
      </c>
    </row>
    <row r="247" spans="1:18" x14ac:dyDescent="0.45">
      <c r="A247" s="6">
        <f t="shared" si="3"/>
        <v>27001</v>
      </c>
      <c r="B247" s="6">
        <f>COUNTIF(D$1:D247,D247)</f>
        <v>1</v>
      </c>
      <c r="C247" s="1">
        <v>2700</v>
      </c>
      <c r="D247" s="1" t="s">
        <v>766</v>
      </c>
      <c r="F247" s="1" t="s">
        <v>767</v>
      </c>
      <c r="G247" s="1" t="s">
        <v>190</v>
      </c>
      <c r="I247" s="1" t="s">
        <v>87</v>
      </c>
      <c r="K247" s="1" t="s">
        <v>768</v>
      </c>
      <c r="M247" s="1" t="s">
        <v>646</v>
      </c>
      <c r="N247" s="1" t="s">
        <v>44</v>
      </c>
      <c r="O247" s="1" t="s">
        <v>34</v>
      </c>
      <c r="P247" s="1" t="s">
        <v>1627</v>
      </c>
      <c r="Q247" s="1" t="s">
        <v>1645</v>
      </c>
      <c r="R247" s="1" t="s">
        <v>1646</v>
      </c>
    </row>
    <row r="248" spans="1:18" x14ac:dyDescent="0.45">
      <c r="A248" s="6">
        <f t="shared" ref="A248:A309" si="4">IFERROR(C248*10+B248,"")</f>
        <v>12511</v>
      </c>
      <c r="B248" s="6">
        <f>COUNTIF(D$1:D248,D248)</f>
        <v>1</v>
      </c>
      <c r="C248" s="1">
        <v>1251</v>
      </c>
      <c r="D248" s="1" t="s">
        <v>769</v>
      </c>
      <c r="F248" s="1" t="s">
        <v>770</v>
      </c>
      <c r="G248" s="1" t="s">
        <v>701</v>
      </c>
      <c r="I248" s="1" t="s">
        <v>70</v>
      </c>
      <c r="K248" s="1" t="s">
        <v>398</v>
      </c>
      <c r="M248" s="1" t="s">
        <v>646</v>
      </c>
      <c r="N248" s="1" t="s">
        <v>44</v>
      </c>
      <c r="O248" s="1" t="s">
        <v>34</v>
      </c>
      <c r="P248" s="1" t="s">
        <v>1627</v>
      </c>
      <c r="Q248" s="1" t="s">
        <v>1645</v>
      </c>
      <c r="R248" s="1" t="s">
        <v>1646</v>
      </c>
    </row>
    <row r="249" spans="1:18" x14ac:dyDescent="0.45">
      <c r="A249" s="6">
        <f t="shared" si="4"/>
        <v>11581</v>
      </c>
      <c r="B249" s="6">
        <f>COUNTIF(D$1:D249,D249)</f>
        <v>1</v>
      </c>
      <c r="C249" s="1">
        <v>1158</v>
      </c>
      <c r="D249" s="1" t="s">
        <v>771</v>
      </c>
      <c r="F249" s="1" t="s">
        <v>772</v>
      </c>
      <c r="G249" s="1" t="s">
        <v>78</v>
      </c>
      <c r="I249" s="1" t="s">
        <v>70</v>
      </c>
      <c r="K249" s="1" t="s">
        <v>398</v>
      </c>
      <c r="M249" s="1" t="s">
        <v>646</v>
      </c>
      <c r="N249" s="1" t="s">
        <v>44</v>
      </c>
      <c r="O249" s="1" t="s">
        <v>34</v>
      </c>
      <c r="P249" s="1" t="s">
        <v>1627</v>
      </c>
      <c r="Q249" s="1" t="s">
        <v>1645</v>
      </c>
      <c r="R249" s="1" t="s">
        <v>1646</v>
      </c>
    </row>
    <row r="250" spans="1:18" x14ac:dyDescent="0.45">
      <c r="A250" s="6">
        <f t="shared" si="4"/>
        <v>53661</v>
      </c>
      <c r="B250" s="6">
        <f>COUNTIF(D$1:D250,D250)</f>
        <v>1</v>
      </c>
      <c r="C250" s="1">
        <v>5366</v>
      </c>
      <c r="D250" s="1" t="s">
        <v>773</v>
      </c>
      <c r="F250" s="1" t="s">
        <v>774</v>
      </c>
      <c r="G250" s="1" t="s">
        <v>152</v>
      </c>
      <c r="I250" s="1" t="s">
        <v>70</v>
      </c>
      <c r="K250" s="1" t="s">
        <v>391</v>
      </c>
      <c r="M250" s="1" t="s">
        <v>646</v>
      </c>
      <c r="N250" s="1" t="s">
        <v>44</v>
      </c>
      <c r="O250" s="1" t="s">
        <v>34</v>
      </c>
      <c r="P250" s="1" t="s">
        <v>1627</v>
      </c>
      <c r="Q250" s="1" t="s">
        <v>1645</v>
      </c>
      <c r="R250" s="1" t="s">
        <v>1646</v>
      </c>
    </row>
    <row r="251" spans="1:18" x14ac:dyDescent="0.45">
      <c r="A251" s="6">
        <f t="shared" si="4"/>
        <v>13132</v>
      </c>
      <c r="B251" s="6">
        <f>COUNTIF(D$1:D251,D251)</f>
        <v>2</v>
      </c>
      <c r="C251" s="1">
        <v>1313</v>
      </c>
      <c r="D251" s="1" t="s">
        <v>211</v>
      </c>
      <c r="F251" s="1" t="s">
        <v>212</v>
      </c>
      <c r="G251" s="1" t="s">
        <v>113</v>
      </c>
      <c r="I251" s="1" t="s">
        <v>70</v>
      </c>
      <c r="K251" s="1" t="s">
        <v>775</v>
      </c>
      <c r="M251" s="1" t="s">
        <v>776</v>
      </c>
      <c r="N251" s="1" t="s">
        <v>44</v>
      </c>
      <c r="O251" s="1" t="s">
        <v>34</v>
      </c>
      <c r="P251" s="1" t="s">
        <v>1627</v>
      </c>
      <c r="Q251" s="1" t="s">
        <v>1645</v>
      </c>
      <c r="R251" s="1" t="s">
        <v>1646</v>
      </c>
    </row>
    <row r="252" spans="1:18" x14ac:dyDescent="0.45">
      <c r="A252" s="6">
        <f t="shared" si="4"/>
        <v>12081</v>
      </c>
      <c r="B252" s="6">
        <f>COUNTIF(D$1:D252,D252)</f>
        <v>1</v>
      </c>
      <c r="C252" s="1">
        <v>1208</v>
      </c>
      <c r="D252" s="1" t="s">
        <v>777</v>
      </c>
      <c r="F252" s="1" t="s">
        <v>778</v>
      </c>
      <c r="G252" s="1" t="s">
        <v>779</v>
      </c>
      <c r="I252" s="1" t="s">
        <v>87</v>
      </c>
      <c r="K252" s="1" t="s">
        <v>780</v>
      </c>
      <c r="M252" s="1" t="s">
        <v>776</v>
      </c>
      <c r="N252" s="1" t="s">
        <v>44</v>
      </c>
      <c r="O252" s="1" t="s">
        <v>34</v>
      </c>
      <c r="P252" s="1" t="s">
        <v>1627</v>
      </c>
      <c r="Q252" s="1" t="s">
        <v>1645</v>
      </c>
      <c r="R252" s="1" t="s">
        <v>1646</v>
      </c>
    </row>
    <row r="253" spans="1:18" x14ac:dyDescent="0.45">
      <c r="A253" s="6">
        <f t="shared" si="4"/>
        <v>10041</v>
      </c>
      <c r="B253" s="6">
        <f>COUNTIF(D$1:D253,D253)</f>
        <v>1</v>
      </c>
      <c r="C253" s="1">
        <v>1004</v>
      </c>
      <c r="D253" s="1" t="s">
        <v>781</v>
      </c>
      <c r="F253" s="1" t="s">
        <v>782</v>
      </c>
      <c r="G253" s="1" t="s">
        <v>141</v>
      </c>
      <c r="I253" s="1" t="s">
        <v>87</v>
      </c>
      <c r="K253" s="1" t="s">
        <v>783</v>
      </c>
      <c r="M253" s="1" t="s">
        <v>776</v>
      </c>
      <c r="N253" s="1" t="s">
        <v>44</v>
      </c>
      <c r="O253" s="1" t="s">
        <v>34</v>
      </c>
      <c r="P253" s="1" t="s">
        <v>1627</v>
      </c>
      <c r="Q253" s="1" t="s">
        <v>1645</v>
      </c>
      <c r="R253" s="1" t="s">
        <v>1646</v>
      </c>
    </row>
    <row r="254" spans="1:18" x14ac:dyDescent="0.45">
      <c r="A254" s="6">
        <f t="shared" si="4"/>
        <v>23541</v>
      </c>
      <c r="B254" s="6">
        <f>COUNTIF(D$1:D254,D254)</f>
        <v>1</v>
      </c>
      <c r="C254" s="1">
        <v>2354</v>
      </c>
      <c r="D254" s="1" t="s">
        <v>784</v>
      </c>
      <c r="F254" s="1" t="s">
        <v>785</v>
      </c>
      <c r="G254" s="1" t="s">
        <v>649</v>
      </c>
      <c r="I254" s="1" t="s">
        <v>87</v>
      </c>
      <c r="K254" s="1" t="s">
        <v>786</v>
      </c>
      <c r="M254" s="1" t="s">
        <v>776</v>
      </c>
      <c r="N254" s="1" t="s">
        <v>44</v>
      </c>
      <c r="O254" s="1" t="s">
        <v>34</v>
      </c>
      <c r="P254" s="1" t="s">
        <v>1627</v>
      </c>
      <c r="Q254" s="1" t="s">
        <v>1645</v>
      </c>
      <c r="R254" s="1" t="s">
        <v>1646</v>
      </c>
    </row>
    <row r="255" spans="1:18" x14ac:dyDescent="0.45">
      <c r="A255" s="6">
        <f t="shared" si="4"/>
        <v>11521</v>
      </c>
      <c r="B255" s="6">
        <f>COUNTIF(D$1:D255,D255)</f>
        <v>1</v>
      </c>
      <c r="C255" s="1">
        <v>1152</v>
      </c>
      <c r="D255" s="1" t="s">
        <v>787</v>
      </c>
      <c r="F255" s="1" t="s">
        <v>788</v>
      </c>
      <c r="G255" s="1" t="s">
        <v>78</v>
      </c>
      <c r="I255" s="1" t="s">
        <v>87</v>
      </c>
      <c r="K255" s="1" t="s">
        <v>650</v>
      </c>
      <c r="M255" s="1" t="s">
        <v>776</v>
      </c>
      <c r="N255" s="1" t="s">
        <v>44</v>
      </c>
      <c r="O255" s="1" t="s">
        <v>34</v>
      </c>
      <c r="P255" s="1" t="s">
        <v>1627</v>
      </c>
      <c r="Q255" s="1" t="s">
        <v>1645</v>
      </c>
      <c r="R255" s="1" t="s">
        <v>1646</v>
      </c>
    </row>
    <row r="256" spans="1:18" x14ac:dyDescent="0.45">
      <c r="A256" s="6">
        <f t="shared" si="4"/>
        <v>13141</v>
      </c>
      <c r="B256" s="6">
        <f>COUNTIF(D$1:D256,D256)</f>
        <v>1</v>
      </c>
      <c r="C256" s="1">
        <v>1314</v>
      </c>
      <c r="D256" s="1" t="s">
        <v>789</v>
      </c>
      <c r="F256" s="1" t="s">
        <v>790</v>
      </c>
      <c r="G256" s="1" t="s">
        <v>113</v>
      </c>
      <c r="I256" s="1" t="s">
        <v>70</v>
      </c>
      <c r="K256" s="1" t="s">
        <v>650</v>
      </c>
      <c r="M256" s="1" t="s">
        <v>776</v>
      </c>
      <c r="N256" s="1" t="s">
        <v>44</v>
      </c>
      <c r="O256" s="1" t="s">
        <v>34</v>
      </c>
      <c r="P256" s="1" t="s">
        <v>1627</v>
      </c>
      <c r="Q256" s="1" t="s">
        <v>1645</v>
      </c>
      <c r="R256" s="1" t="s">
        <v>1646</v>
      </c>
    </row>
    <row r="257" spans="1:18" x14ac:dyDescent="0.45">
      <c r="A257" s="6">
        <f t="shared" si="4"/>
        <v>53641</v>
      </c>
      <c r="B257" s="6">
        <f>COUNTIF(D$1:D257,D257)</f>
        <v>1</v>
      </c>
      <c r="C257" s="1">
        <v>5364</v>
      </c>
      <c r="D257" s="1" t="s">
        <v>791</v>
      </c>
      <c r="F257" s="1" t="s">
        <v>792</v>
      </c>
      <c r="G257" s="1" t="s">
        <v>152</v>
      </c>
      <c r="I257" s="1" t="s">
        <v>70</v>
      </c>
      <c r="K257" s="1" t="s">
        <v>687</v>
      </c>
      <c r="M257" s="1" t="s">
        <v>776</v>
      </c>
      <c r="N257" s="1" t="s">
        <v>44</v>
      </c>
      <c r="O257" s="1" t="s">
        <v>34</v>
      </c>
      <c r="P257" s="1" t="s">
        <v>1627</v>
      </c>
      <c r="Q257" s="1" t="s">
        <v>1645</v>
      </c>
      <c r="R257" s="1" t="s">
        <v>1646</v>
      </c>
    </row>
    <row r="258" spans="1:18" x14ac:dyDescent="0.45">
      <c r="A258" s="6">
        <f t="shared" si="4"/>
        <v>24001</v>
      </c>
      <c r="B258" s="6">
        <f>COUNTIF(D$1:D258,D258)</f>
        <v>1</v>
      </c>
      <c r="C258" s="1">
        <v>2400</v>
      </c>
      <c r="D258" s="1" t="s">
        <v>793</v>
      </c>
      <c r="F258" s="1" t="s">
        <v>794</v>
      </c>
      <c r="G258" s="1" t="s">
        <v>795</v>
      </c>
      <c r="I258" s="1" t="s">
        <v>87</v>
      </c>
      <c r="K258" s="1" t="s">
        <v>1648</v>
      </c>
      <c r="M258" s="1" t="s">
        <v>776</v>
      </c>
      <c r="N258" s="1" t="s">
        <v>44</v>
      </c>
      <c r="O258" s="1" t="s">
        <v>34</v>
      </c>
      <c r="P258" s="1" t="s">
        <v>1627</v>
      </c>
      <c r="Q258" s="1" t="s">
        <v>1645</v>
      </c>
      <c r="R258" s="1" t="s">
        <v>1646</v>
      </c>
    </row>
    <row r="259" spans="1:18" x14ac:dyDescent="0.45">
      <c r="A259" s="6">
        <f t="shared" si="4"/>
        <v>52941</v>
      </c>
      <c r="B259" s="6">
        <f>COUNTIF(D$1:D259,D259)</f>
        <v>1</v>
      </c>
      <c r="C259" s="1">
        <v>5294</v>
      </c>
      <c r="D259" s="1" t="s">
        <v>796</v>
      </c>
      <c r="F259" s="1" t="s">
        <v>797</v>
      </c>
      <c r="G259" s="1" t="s">
        <v>177</v>
      </c>
      <c r="I259" s="1" t="s">
        <v>70</v>
      </c>
      <c r="K259" s="1" t="s">
        <v>798</v>
      </c>
      <c r="M259" s="1" t="s">
        <v>799</v>
      </c>
      <c r="N259" s="1" t="s">
        <v>44</v>
      </c>
      <c r="O259" s="1" t="s">
        <v>34</v>
      </c>
      <c r="P259" s="1" t="s">
        <v>1627</v>
      </c>
      <c r="Q259" s="1" t="s">
        <v>1645</v>
      </c>
      <c r="R259" s="1" t="s">
        <v>1646</v>
      </c>
    </row>
    <row r="260" spans="1:18" x14ac:dyDescent="0.45">
      <c r="A260" s="6">
        <f t="shared" si="4"/>
        <v>53541</v>
      </c>
      <c r="B260" s="6">
        <f>COUNTIF(D$1:D260,D260)</f>
        <v>1</v>
      </c>
      <c r="C260" s="1">
        <v>5354</v>
      </c>
      <c r="D260" s="1" t="s">
        <v>800</v>
      </c>
      <c r="F260" s="1" t="s">
        <v>801</v>
      </c>
      <c r="G260" s="1" t="s">
        <v>152</v>
      </c>
      <c r="I260" s="1" t="s">
        <v>87</v>
      </c>
      <c r="K260" s="1" t="s">
        <v>592</v>
      </c>
      <c r="M260" s="1" t="s">
        <v>799</v>
      </c>
      <c r="N260" s="1" t="s">
        <v>44</v>
      </c>
      <c r="O260" s="1" t="s">
        <v>34</v>
      </c>
      <c r="P260" s="1" t="s">
        <v>1627</v>
      </c>
      <c r="Q260" s="1" t="s">
        <v>1645</v>
      </c>
      <c r="R260" s="1" t="s">
        <v>1646</v>
      </c>
    </row>
    <row r="261" spans="1:18" x14ac:dyDescent="0.45">
      <c r="A261" s="6">
        <f t="shared" si="4"/>
        <v>21532</v>
      </c>
      <c r="B261" s="6">
        <f>COUNTIF(D$1:D261,D261)</f>
        <v>2</v>
      </c>
      <c r="C261" s="1">
        <v>2153</v>
      </c>
      <c r="D261" s="1" t="s">
        <v>128</v>
      </c>
      <c r="F261" s="1" t="s">
        <v>129</v>
      </c>
      <c r="G261" s="1" t="s">
        <v>130</v>
      </c>
      <c r="I261" s="1" t="s">
        <v>87</v>
      </c>
      <c r="K261" s="1" t="s">
        <v>802</v>
      </c>
      <c r="M261" s="1" t="s">
        <v>799</v>
      </c>
      <c r="N261" s="1" t="s">
        <v>44</v>
      </c>
      <c r="O261" s="1" t="s">
        <v>34</v>
      </c>
      <c r="P261" s="1" t="s">
        <v>1627</v>
      </c>
      <c r="Q261" s="1" t="s">
        <v>1645</v>
      </c>
      <c r="R261" s="1" t="s">
        <v>1646</v>
      </c>
    </row>
    <row r="262" spans="1:18" x14ac:dyDescent="0.45">
      <c r="A262" s="6">
        <f t="shared" si="4"/>
        <v>13041</v>
      </c>
      <c r="B262" s="6">
        <f>COUNTIF(D$1:D262,D262)</f>
        <v>1</v>
      </c>
      <c r="C262" s="1">
        <v>1304</v>
      </c>
      <c r="D262" s="1" t="s">
        <v>803</v>
      </c>
      <c r="F262" s="1" t="s">
        <v>804</v>
      </c>
      <c r="G262" s="1" t="s">
        <v>113</v>
      </c>
      <c r="I262" s="1" t="s">
        <v>87</v>
      </c>
      <c r="K262" s="1" t="s">
        <v>805</v>
      </c>
      <c r="M262" s="1" t="s">
        <v>799</v>
      </c>
      <c r="N262" s="1" t="s">
        <v>44</v>
      </c>
      <c r="O262" s="1" t="s">
        <v>34</v>
      </c>
      <c r="P262" s="1" t="s">
        <v>1627</v>
      </c>
      <c r="Q262" s="1" t="s">
        <v>1645</v>
      </c>
      <c r="R262" s="1" t="s">
        <v>1646</v>
      </c>
    </row>
    <row r="263" spans="1:18" x14ac:dyDescent="0.45">
      <c r="A263" s="6">
        <f t="shared" si="4"/>
        <v>1561</v>
      </c>
      <c r="B263" s="6">
        <f>COUNTIF(D$1:D263,D263)</f>
        <v>1</v>
      </c>
      <c r="C263" s="1">
        <v>156</v>
      </c>
      <c r="D263" s="1" t="s">
        <v>806</v>
      </c>
      <c r="F263" s="1" t="s">
        <v>807</v>
      </c>
      <c r="G263" s="1" t="s">
        <v>134</v>
      </c>
      <c r="I263" s="1" t="s">
        <v>70</v>
      </c>
      <c r="K263" s="1" t="s">
        <v>808</v>
      </c>
      <c r="M263" s="1" t="s">
        <v>799</v>
      </c>
      <c r="N263" s="1" t="s">
        <v>44</v>
      </c>
      <c r="O263" s="1" t="s">
        <v>34</v>
      </c>
      <c r="P263" s="1" t="s">
        <v>1627</v>
      </c>
      <c r="Q263" s="1" t="s">
        <v>1645</v>
      </c>
      <c r="R263" s="1" t="s">
        <v>1646</v>
      </c>
    </row>
    <row r="264" spans="1:18" x14ac:dyDescent="0.45">
      <c r="A264" s="6">
        <f t="shared" si="4"/>
        <v>23571</v>
      </c>
      <c r="B264" s="6">
        <f>COUNTIF(D$1:D264,D264)</f>
        <v>1</v>
      </c>
      <c r="C264" s="1">
        <v>2357</v>
      </c>
      <c r="D264" s="1" t="s">
        <v>809</v>
      </c>
      <c r="F264" s="1" t="s">
        <v>810</v>
      </c>
      <c r="G264" s="1" t="s">
        <v>649</v>
      </c>
      <c r="I264" s="1" t="s">
        <v>70</v>
      </c>
      <c r="K264" s="1" t="s">
        <v>811</v>
      </c>
      <c r="M264" s="1" t="s">
        <v>799</v>
      </c>
      <c r="N264" s="1" t="s">
        <v>44</v>
      </c>
      <c r="O264" s="1" t="s">
        <v>34</v>
      </c>
      <c r="P264" s="1" t="s">
        <v>1627</v>
      </c>
      <c r="Q264" s="1" t="s">
        <v>1645</v>
      </c>
      <c r="R264" s="1" t="s">
        <v>1646</v>
      </c>
    </row>
    <row r="265" spans="1:18" x14ac:dyDescent="0.45">
      <c r="A265" s="6">
        <f t="shared" si="4"/>
        <v>12521</v>
      </c>
      <c r="B265" s="6">
        <f>COUNTIF(D$1:D265,D265)</f>
        <v>1</v>
      </c>
      <c r="C265" s="1">
        <v>1252</v>
      </c>
      <c r="D265" s="1" t="s">
        <v>812</v>
      </c>
      <c r="F265" s="1" t="s">
        <v>813</v>
      </c>
      <c r="G265" s="1" t="s">
        <v>701</v>
      </c>
      <c r="I265" s="1" t="s">
        <v>70</v>
      </c>
      <c r="K265" s="1" t="s">
        <v>814</v>
      </c>
      <c r="M265" s="1" t="s">
        <v>799</v>
      </c>
      <c r="N265" s="1" t="s">
        <v>44</v>
      </c>
      <c r="O265" s="1" t="s">
        <v>34</v>
      </c>
      <c r="P265" s="1" t="s">
        <v>1627</v>
      </c>
      <c r="Q265" s="1" t="s">
        <v>1645</v>
      </c>
      <c r="R265" s="1" t="s">
        <v>1646</v>
      </c>
    </row>
    <row r="266" spans="1:18" x14ac:dyDescent="0.45">
      <c r="A266" s="6">
        <f t="shared" si="4"/>
        <v>10541</v>
      </c>
      <c r="B266" s="6">
        <f>COUNTIF(D$1:D266,D266)</f>
        <v>1</v>
      </c>
      <c r="C266" s="1">
        <v>1054</v>
      </c>
      <c r="D266" s="1" t="s">
        <v>815</v>
      </c>
      <c r="F266" s="1" t="s">
        <v>816</v>
      </c>
      <c r="G266" s="1" t="s">
        <v>102</v>
      </c>
      <c r="I266" s="1" t="s">
        <v>70</v>
      </c>
      <c r="K266" s="1" t="s">
        <v>817</v>
      </c>
      <c r="M266" s="1" t="s">
        <v>799</v>
      </c>
      <c r="N266" s="1" t="s">
        <v>44</v>
      </c>
      <c r="O266" s="1" t="s">
        <v>34</v>
      </c>
      <c r="P266" s="1" t="s">
        <v>1627</v>
      </c>
      <c r="Q266" s="1" t="s">
        <v>1645</v>
      </c>
      <c r="R266" s="1" t="s">
        <v>1646</v>
      </c>
    </row>
    <row r="267" spans="1:18" x14ac:dyDescent="0.45">
      <c r="A267" s="6">
        <f t="shared" si="4"/>
        <v>13031</v>
      </c>
      <c r="B267" s="6">
        <f>COUNTIF(D$1:D267,D267)</f>
        <v>1</v>
      </c>
      <c r="C267" s="1">
        <v>1303</v>
      </c>
      <c r="D267" s="1" t="s">
        <v>818</v>
      </c>
      <c r="F267" s="1" t="s">
        <v>819</v>
      </c>
      <c r="G267" s="1" t="s">
        <v>113</v>
      </c>
      <c r="I267" s="1" t="s">
        <v>87</v>
      </c>
      <c r="K267" s="1" t="s">
        <v>820</v>
      </c>
      <c r="M267" s="1" t="s">
        <v>821</v>
      </c>
      <c r="N267" s="1" t="s">
        <v>44</v>
      </c>
      <c r="O267" s="1" t="s">
        <v>34</v>
      </c>
      <c r="P267" s="1" t="s">
        <v>1627</v>
      </c>
      <c r="Q267" s="1" t="s">
        <v>1645</v>
      </c>
      <c r="R267" s="1" t="s">
        <v>1646</v>
      </c>
    </row>
    <row r="268" spans="1:18" x14ac:dyDescent="0.45">
      <c r="A268" s="6">
        <f t="shared" si="4"/>
        <v>12531</v>
      </c>
      <c r="B268" s="6">
        <f>COUNTIF(D$1:D268,D268)</f>
        <v>1</v>
      </c>
      <c r="C268" s="1">
        <v>1253</v>
      </c>
      <c r="D268" s="1" t="s">
        <v>822</v>
      </c>
      <c r="F268" s="1" t="s">
        <v>823</v>
      </c>
      <c r="G268" s="1" t="s">
        <v>701</v>
      </c>
      <c r="I268" s="1" t="s">
        <v>70</v>
      </c>
      <c r="K268" s="1" t="s">
        <v>824</v>
      </c>
      <c r="M268" s="1" t="s">
        <v>821</v>
      </c>
      <c r="N268" s="1" t="s">
        <v>44</v>
      </c>
      <c r="O268" s="1" t="s">
        <v>34</v>
      </c>
      <c r="P268" s="1" t="s">
        <v>1627</v>
      </c>
      <c r="Q268" s="1" t="s">
        <v>1645</v>
      </c>
      <c r="R268" s="1" t="s">
        <v>1646</v>
      </c>
    </row>
    <row r="269" spans="1:18" x14ac:dyDescent="0.45">
      <c r="A269" s="6">
        <f t="shared" si="4"/>
        <v>10051</v>
      </c>
      <c r="B269" s="6">
        <f>COUNTIF(D$1:D269,D269)</f>
        <v>1</v>
      </c>
      <c r="C269" s="1">
        <v>1005</v>
      </c>
      <c r="D269" s="1" t="s">
        <v>825</v>
      </c>
      <c r="F269" s="1" t="s">
        <v>826</v>
      </c>
      <c r="G269" s="1" t="s">
        <v>141</v>
      </c>
      <c r="I269" s="1" t="s">
        <v>87</v>
      </c>
      <c r="K269" s="1" t="s">
        <v>1648</v>
      </c>
      <c r="M269" s="1" t="s">
        <v>821</v>
      </c>
      <c r="N269" s="1" t="s">
        <v>44</v>
      </c>
      <c r="O269" s="1" t="s">
        <v>34</v>
      </c>
      <c r="P269" s="1" t="s">
        <v>1627</v>
      </c>
      <c r="Q269" s="1" t="s">
        <v>1645</v>
      </c>
      <c r="R269" s="1" t="s">
        <v>1646</v>
      </c>
    </row>
    <row r="270" spans="1:18" x14ac:dyDescent="0.45">
      <c r="A270" s="6">
        <f t="shared" si="4"/>
        <v>26041</v>
      </c>
      <c r="B270" s="6">
        <f>COUNTIF(D$1:D270,D270)</f>
        <v>1</v>
      </c>
      <c r="C270" s="1">
        <v>2604</v>
      </c>
      <c r="D270" s="1" t="s">
        <v>827</v>
      </c>
      <c r="F270" s="1" t="s">
        <v>828</v>
      </c>
      <c r="G270" s="1" t="s">
        <v>74</v>
      </c>
      <c r="I270" s="1" t="s">
        <v>70</v>
      </c>
      <c r="K270" s="1" t="s">
        <v>1648</v>
      </c>
      <c r="M270" s="1" t="s">
        <v>821</v>
      </c>
      <c r="N270" s="1" t="s">
        <v>44</v>
      </c>
      <c r="O270" s="1" t="s">
        <v>34</v>
      </c>
      <c r="P270" s="1" t="s">
        <v>1627</v>
      </c>
      <c r="Q270" s="1" t="s">
        <v>1645</v>
      </c>
      <c r="R270" s="1" t="s">
        <v>1646</v>
      </c>
    </row>
    <row r="271" spans="1:18" x14ac:dyDescent="0.45">
      <c r="A271" s="6">
        <f t="shared" si="4"/>
        <v>11141</v>
      </c>
      <c r="B271" s="6">
        <f>COUNTIF(D$1:D271,D271)</f>
        <v>1</v>
      </c>
      <c r="C271" s="1">
        <v>1114</v>
      </c>
      <c r="D271" s="1" t="s">
        <v>829</v>
      </c>
      <c r="F271" s="1" t="s">
        <v>830</v>
      </c>
      <c r="G271" s="1" t="s">
        <v>831</v>
      </c>
      <c r="I271" s="1" t="s">
        <v>70</v>
      </c>
      <c r="K271" s="1" t="s">
        <v>1648</v>
      </c>
      <c r="M271" s="1" t="s">
        <v>821</v>
      </c>
      <c r="N271" s="1" t="s">
        <v>44</v>
      </c>
      <c r="O271" s="1" t="s">
        <v>34</v>
      </c>
      <c r="P271" s="1" t="s">
        <v>1627</v>
      </c>
      <c r="Q271" s="1" t="s">
        <v>1645</v>
      </c>
      <c r="R271" s="1" t="s">
        <v>1646</v>
      </c>
    </row>
    <row r="272" spans="1:18" x14ac:dyDescent="0.45">
      <c r="A272" s="6">
        <f t="shared" si="4"/>
        <v>10021</v>
      </c>
      <c r="B272" s="6">
        <f>COUNTIF(D$1:D272,D272)</f>
        <v>1</v>
      </c>
      <c r="C272" s="1">
        <v>1002</v>
      </c>
      <c r="D272" s="1" t="s">
        <v>832</v>
      </c>
      <c r="F272" s="1" t="s">
        <v>833</v>
      </c>
      <c r="G272" s="1" t="s">
        <v>141</v>
      </c>
      <c r="I272" s="1" t="s">
        <v>87</v>
      </c>
      <c r="K272" s="1" t="s">
        <v>1648</v>
      </c>
      <c r="M272" s="1" t="s">
        <v>821</v>
      </c>
      <c r="N272" s="1" t="s">
        <v>44</v>
      </c>
      <c r="O272" s="1" t="s">
        <v>34</v>
      </c>
      <c r="P272" s="1" t="s">
        <v>1627</v>
      </c>
      <c r="Q272" s="1" t="s">
        <v>1645</v>
      </c>
      <c r="R272" s="1" t="s">
        <v>1646</v>
      </c>
    </row>
    <row r="273" spans="1:18" x14ac:dyDescent="0.45">
      <c r="A273" s="6">
        <f t="shared" si="4"/>
        <v>25031</v>
      </c>
      <c r="B273" s="6">
        <f>COUNTIF(D$1:D273,D273)</f>
        <v>1</v>
      </c>
      <c r="C273" s="1">
        <v>2503</v>
      </c>
      <c r="D273" s="1" t="s">
        <v>834</v>
      </c>
      <c r="F273" s="1" t="s">
        <v>835</v>
      </c>
      <c r="G273" s="1" t="s">
        <v>98</v>
      </c>
      <c r="I273" s="1" t="s">
        <v>87</v>
      </c>
      <c r="K273" s="1" t="s">
        <v>1648</v>
      </c>
      <c r="M273" s="1" t="s">
        <v>821</v>
      </c>
      <c r="N273" s="1" t="s">
        <v>44</v>
      </c>
      <c r="O273" s="1" t="s">
        <v>34</v>
      </c>
      <c r="P273" s="1" t="s">
        <v>1627</v>
      </c>
      <c r="Q273" s="1" t="s">
        <v>1645</v>
      </c>
      <c r="R273" s="1" t="s">
        <v>1646</v>
      </c>
    </row>
    <row r="274" spans="1:18" x14ac:dyDescent="0.45">
      <c r="A274" s="6">
        <f t="shared" si="4"/>
        <v>21561</v>
      </c>
      <c r="B274" s="6">
        <f>COUNTIF(D$1:D274,D274)</f>
        <v>1</v>
      </c>
      <c r="C274" s="1">
        <v>2156</v>
      </c>
      <c r="D274" s="1" t="s">
        <v>836</v>
      </c>
      <c r="F274" s="1" t="s">
        <v>837</v>
      </c>
      <c r="G274" s="1" t="s">
        <v>130</v>
      </c>
      <c r="I274" s="1" t="s">
        <v>87</v>
      </c>
      <c r="K274" s="1" t="s">
        <v>1648</v>
      </c>
      <c r="M274" s="1" t="s">
        <v>821</v>
      </c>
      <c r="N274" s="1" t="s">
        <v>44</v>
      </c>
      <c r="O274" s="1" t="s">
        <v>34</v>
      </c>
      <c r="P274" s="1" t="s">
        <v>1627</v>
      </c>
      <c r="Q274" s="1" t="s">
        <v>1645</v>
      </c>
      <c r="R274" s="1" t="s">
        <v>1646</v>
      </c>
    </row>
    <row r="275" spans="1:18" x14ac:dyDescent="0.45">
      <c r="A275" s="6">
        <f t="shared" si="4"/>
        <v>25041</v>
      </c>
      <c r="B275" s="6">
        <f>COUNTIF(D$1:D275,D275)</f>
        <v>1</v>
      </c>
      <c r="C275" s="1">
        <v>2504</v>
      </c>
      <c r="D275" s="1" t="s">
        <v>838</v>
      </c>
      <c r="F275" s="1" t="s">
        <v>839</v>
      </c>
      <c r="G275" s="1" t="s">
        <v>98</v>
      </c>
      <c r="I275" s="1" t="s">
        <v>87</v>
      </c>
      <c r="K275" s="1" t="s">
        <v>840</v>
      </c>
      <c r="M275" s="1" t="s">
        <v>460</v>
      </c>
      <c r="N275" s="1" t="s">
        <v>44</v>
      </c>
      <c r="O275" s="1" t="s">
        <v>34</v>
      </c>
      <c r="P275" s="1" t="s">
        <v>1627</v>
      </c>
      <c r="Q275" s="1" t="s">
        <v>1645</v>
      </c>
      <c r="R275" s="1" t="s">
        <v>1646</v>
      </c>
    </row>
    <row r="276" spans="1:18" x14ac:dyDescent="0.45">
      <c r="A276" s="6">
        <f t="shared" si="4"/>
        <v>10031</v>
      </c>
      <c r="B276" s="6">
        <f>COUNTIF(D$1:D276,D276)</f>
        <v>1</v>
      </c>
      <c r="C276" s="1">
        <v>1003</v>
      </c>
      <c r="D276" s="1" t="s">
        <v>841</v>
      </c>
      <c r="F276" s="1" t="s">
        <v>842</v>
      </c>
      <c r="G276" s="1" t="s">
        <v>141</v>
      </c>
      <c r="I276" s="1" t="s">
        <v>87</v>
      </c>
      <c r="K276" s="1" t="s">
        <v>843</v>
      </c>
      <c r="M276" s="1" t="s">
        <v>460</v>
      </c>
      <c r="N276" s="1" t="s">
        <v>44</v>
      </c>
      <c r="O276" s="1" t="s">
        <v>34</v>
      </c>
      <c r="P276" s="1" t="s">
        <v>1627</v>
      </c>
      <c r="Q276" s="1" t="s">
        <v>1645</v>
      </c>
      <c r="R276" s="1" t="s">
        <v>1646</v>
      </c>
    </row>
    <row r="277" spans="1:18" x14ac:dyDescent="0.45">
      <c r="A277" s="6">
        <f t="shared" si="4"/>
        <v>53571</v>
      </c>
      <c r="B277" s="6">
        <f>COUNTIF(D$1:D277,D277)</f>
        <v>1</v>
      </c>
      <c r="C277" s="1">
        <v>5357</v>
      </c>
      <c r="D277" s="1" t="s">
        <v>844</v>
      </c>
      <c r="F277" s="1" t="s">
        <v>845</v>
      </c>
      <c r="G277" s="1" t="s">
        <v>152</v>
      </c>
      <c r="I277" s="1" t="s">
        <v>87</v>
      </c>
      <c r="K277" s="1" t="s">
        <v>846</v>
      </c>
      <c r="M277" s="1" t="s">
        <v>460</v>
      </c>
      <c r="N277" s="1" t="s">
        <v>44</v>
      </c>
      <c r="O277" s="1" t="s">
        <v>34</v>
      </c>
      <c r="P277" s="1" t="s">
        <v>1627</v>
      </c>
      <c r="Q277" s="1" t="s">
        <v>1645</v>
      </c>
      <c r="R277" s="1" t="s">
        <v>1646</v>
      </c>
    </row>
    <row r="278" spans="1:18" x14ac:dyDescent="0.45">
      <c r="A278" s="6">
        <f t="shared" si="4"/>
        <v>53551</v>
      </c>
      <c r="B278" s="6">
        <f>COUNTIF(D$1:D278,D278)</f>
        <v>1</v>
      </c>
      <c r="C278" s="1">
        <v>5355</v>
      </c>
      <c r="D278" s="1" t="s">
        <v>847</v>
      </c>
      <c r="F278" s="1" t="s">
        <v>848</v>
      </c>
      <c r="G278" s="1" t="s">
        <v>152</v>
      </c>
      <c r="I278" s="1" t="s">
        <v>87</v>
      </c>
      <c r="K278" s="1" t="s">
        <v>805</v>
      </c>
      <c r="M278" s="1" t="s">
        <v>460</v>
      </c>
      <c r="N278" s="1" t="s">
        <v>44</v>
      </c>
      <c r="O278" s="1" t="s">
        <v>34</v>
      </c>
      <c r="P278" s="1" t="s">
        <v>1627</v>
      </c>
      <c r="Q278" s="1" t="s">
        <v>1645</v>
      </c>
      <c r="R278" s="1" t="s">
        <v>1646</v>
      </c>
    </row>
    <row r="279" spans="1:18" x14ac:dyDescent="0.45">
      <c r="A279" s="6">
        <f t="shared" si="4"/>
        <v>10531</v>
      </c>
      <c r="B279" s="6">
        <f>COUNTIF(D$1:D279,D279)</f>
        <v>1</v>
      </c>
      <c r="C279" s="1">
        <v>1053</v>
      </c>
      <c r="D279" s="1" t="s">
        <v>849</v>
      </c>
      <c r="F279" s="1" t="s">
        <v>850</v>
      </c>
      <c r="G279" s="1" t="s">
        <v>102</v>
      </c>
      <c r="I279" s="1" t="s">
        <v>70</v>
      </c>
      <c r="K279" s="1" t="s">
        <v>851</v>
      </c>
      <c r="M279" s="1" t="s">
        <v>460</v>
      </c>
      <c r="N279" s="1" t="s">
        <v>44</v>
      </c>
      <c r="O279" s="1" t="s">
        <v>34</v>
      </c>
      <c r="P279" s="1" t="s">
        <v>1627</v>
      </c>
      <c r="Q279" s="1" t="s">
        <v>1645</v>
      </c>
      <c r="R279" s="1" t="s">
        <v>1646</v>
      </c>
    </row>
    <row r="280" spans="1:18" x14ac:dyDescent="0.45">
      <c r="A280" s="6">
        <f t="shared" si="4"/>
        <v>12031</v>
      </c>
      <c r="B280" s="6">
        <f>COUNTIF(D$1:D280,D280)</f>
        <v>1</v>
      </c>
      <c r="C280" s="1">
        <v>1203</v>
      </c>
      <c r="D280" s="1" t="s">
        <v>852</v>
      </c>
      <c r="F280" s="1" t="s">
        <v>853</v>
      </c>
      <c r="G280" s="1" t="s">
        <v>779</v>
      </c>
      <c r="I280" s="1" t="s">
        <v>87</v>
      </c>
      <c r="K280" s="1" t="s">
        <v>741</v>
      </c>
      <c r="M280" s="1" t="s">
        <v>460</v>
      </c>
      <c r="N280" s="1" t="s">
        <v>44</v>
      </c>
      <c r="O280" s="1" t="s">
        <v>34</v>
      </c>
      <c r="P280" s="1" t="s">
        <v>1627</v>
      </c>
      <c r="Q280" s="1" t="s">
        <v>1645</v>
      </c>
      <c r="R280" s="1" t="s">
        <v>1646</v>
      </c>
    </row>
    <row r="281" spans="1:18" x14ac:dyDescent="0.45">
      <c r="A281" s="6">
        <f t="shared" si="4"/>
        <v>13021</v>
      </c>
      <c r="B281" s="6">
        <f>COUNTIF(D$1:D281,D281)</f>
        <v>1</v>
      </c>
      <c r="C281" s="1">
        <v>1302</v>
      </c>
      <c r="D281" s="1" t="s">
        <v>854</v>
      </c>
      <c r="F281" s="1" t="s">
        <v>855</v>
      </c>
      <c r="G281" s="1" t="s">
        <v>113</v>
      </c>
      <c r="I281" s="1" t="s">
        <v>87</v>
      </c>
      <c r="K281" s="1" t="s">
        <v>1648</v>
      </c>
      <c r="M281" s="1" t="s">
        <v>460</v>
      </c>
      <c r="N281" s="1" t="s">
        <v>44</v>
      </c>
      <c r="O281" s="1" t="s">
        <v>34</v>
      </c>
      <c r="P281" s="1" t="s">
        <v>1627</v>
      </c>
      <c r="Q281" s="1" t="s">
        <v>1645</v>
      </c>
      <c r="R281" s="1" t="s">
        <v>1646</v>
      </c>
    </row>
    <row r="282" spans="1:18" x14ac:dyDescent="0.45">
      <c r="A282" s="6">
        <f t="shared" si="4"/>
        <v>53591</v>
      </c>
      <c r="B282" s="6">
        <f>COUNTIF(D$1:D282,D282)</f>
        <v>1</v>
      </c>
      <c r="C282" s="1">
        <v>5359</v>
      </c>
      <c r="D282" s="1" t="s">
        <v>856</v>
      </c>
      <c r="F282" s="1" t="s">
        <v>857</v>
      </c>
      <c r="G282" s="1" t="s">
        <v>152</v>
      </c>
      <c r="I282" s="1" t="s">
        <v>87</v>
      </c>
      <c r="K282" s="1" t="s">
        <v>1648</v>
      </c>
      <c r="M282" s="1" t="s">
        <v>460</v>
      </c>
      <c r="N282" s="1" t="s">
        <v>44</v>
      </c>
      <c r="O282" s="1" t="s">
        <v>34</v>
      </c>
      <c r="P282" s="1" t="s">
        <v>1627</v>
      </c>
      <c r="Q282" s="1" t="s">
        <v>1645</v>
      </c>
      <c r="R282" s="1" t="s">
        <v>1646</v>
      </c>
    </row>
    <row r="283" spans="1:18" x14ac:dyDescent="0.45">
      <c r="A283" s="6">
        <f t="shared" si="4"/>
        <v>53531</v>
      </c>
      <c r="B283" s="6">
        <f>COUNTIF(D$1:D283,D283)</f>
        <v>1</v>
      </c>
      <c r="C283" s="1">
        <v>5353</v>
      </c>
      <c r="D283" s="1" t="s">
        <v>858</v>
      </c>
      <c r="F283" s="1" t="s">
        <v>859</v>
      </c>
      <c r="G283" s="1" t="s">
        <v>152</v>
      </c>
      <c r="I283" s="1" t="s">
        <v>87</v>
      </c>
      <c r="K283" s="1" t="s">
        <v>860</v>
      </c>
      <c r="M283" s="1" t="s">
        <v>33</v>
      </c>
      <c r="N283" s="1" t="s">
        <v>44</v>
      </c>
      <c r="O283" s="1" t="s">
        <v>34</v>
      </c>
      <c r="P283" s="1" t="s">
        <v>1627</v>
      </c>
      <c r="Q283" s="1" t="s">
        <v>1645</v>
      </c>
      <c r="R283" s="1" t="s">
        <v>1646</v>
      </c>
    </row>
    <row r="284" spans="1:18" x14ac:dyDescent="0.45">
      <c r="A284" s="6">
        <f t="shared" si="4"/>
        <v>1501</v>
      </c>
      <c r="B284" s="6">
        <f>COUNTIF(D$1:D284,D284)</f>
        <v>1</v>
      </c>
      <c r="C284" s="1">
        <v>150</v>
      </c>
      <c r="D284" s="1" t="s">
        <v>861</v>
      </c>
      <c r="F284" s="1" t="s">
        <v>862</v>
      </c>
      <c r="G284" s="1" t="s">
        <v>134</v>
      </c>
      <c r="I284" s="1" t="s">
        <v>87</v>
      </c>
      <c r="K284" s="1" t="s">
        <v>863</v>
      </c>
      <c r="M284" s="1" t="s">
        <v>33</v>
      </c>
      <c r="N284" s="1" t="s">
        <v>44</v>
      </c>
      <c r="O284" s="1" t="s">
        <v>34</v>
      </c>
      <c r="P284" s="1" t="s">
        <v>1627</v>
      </c>
      <c r="Q284" s="1" t="s">
        <v>1645</v>
      </c>
      <c r="R284" s="1" t="s">
        <v>1646</v>
      </c>
    </row>
    <row r="285" spans="1:18" x14ac:dyDescent="0.45">
      <c r="A285" s="6">
        <f t="shared" si="4"/>
        <v>52991</v>
      </c>
      <c r="B285" s="6">
        <f>COUNTIF(D$1:D285,D285)</f>
        <v>1</v>
      </c>
      <c r="C285" s="1">
        <v>5299</v>
      </c>
      <c r="D285" s="1" t="s">
        <v>864</v>
      </c>
      <c r="F285" s="1" t="s">
        <v>865</v>
      </c>
      <c r="G285" s="1" t="s">
        <v>177</v>
      </c>
      <c r="I285" s="1" t="s">
        <v>70</v>
      </c>
      <c r="K285" s="1" t="s">
        <v>866</v>
      </c>
      <c r="M285" s="1" t="s">
        <v>33</v>
      </c>
      <c r="N285" s="1" t="s">
        <v>44</v>
      </c>
      <c r="O285" s="1" t="s">
        <v>34</v>
      </c>
      <c r="P285" s="1" t="s">
        <v>1627</v>
      </c>
      <c r="Q285" s="1" t="s">
        <v>1645</v>
      </c>
      <c r="R285" s="1" t="s">
        <v>1646</v>
      </c>
    </row>
    <row r="286" spans="1:18" x14ac:dyDescent="0.45">
      <c r="A286" s="6">
        <f t="shared" si="4"/>
        <v>25131</v>
      </c>
      <c r="B286" s="6">
        <f>COUNTIF(D$1:D286,D286)</f>
        <v>1</v>
      </c>
      <c r="C286" s="1">
        <v>2513</v>
      </c>
      <c r="D286" s="1" t="s">
        <v>867</v>
      </c>
      <c r="F286" s="1" t="s">
        <v>868</v>
      </c>
      <c r="G286" s="1" t="s">
        <v>98</v>
      </c>
      <c r="I286" s="1" t="s">
        <v>79</v>
      </c>
      <c r="K286" s="1" t="s">
        <v>811</v>
      </c>
      <c r="M286" s="1" t="s">
        <v>33</v>
      </c>
      <c r="N286" s="1" t="s">
        <v>44</v>
      </c>
      <c r="O286" s="1" t="s">
        <v>34</v>
      </c>
      <c r="P286" s="1" t="s">
        <v>1627</v>
      </c>
      <c r="Q286" s="1" t="s">
        <v>1645</v>
      </c>
      <c r="R286" s="1" t="s">
        <v>1646</v>
      </c>
    </row>
    <row r="287" spans="1:18" x14ac:dyDescent="0.45">
      <c r="A287" s="6">
        <f t="shared" si="4"/>
        <v>10571</v>
      </c>
      <c r="B287" s="6">
        <f>COUNTIF(D$1:D287,D287)</f>
        <v>1</v>
      </c>
      <c r="C287" s="1">
        <v>1057</v>
      </c>
      <c r="D287" s="1" t="s">
        <v>869</v>
      </c>
      <c r="F287" s="1" t="s">
        <v>870</v>
      </c>
      <c r="G287" s="1" t="s">
        <v>102</v>
      </c>
      <c r="I287" s="1" t="s">
        <v>70</v>
      </c>
      <c r="K287" s="1" t="s">
        <v>780</v>
      </c>
      <c r="M287" s="1" t="s">
        <v>33</v>
      </c>
      <c r="N287" s="1" t="s">
        <v>44</v>
      </c>
      <c r="O287" s="1" t="s">
        <v>34</v>
      </c>
      <c r="P287" s="1" t="s">
        <v>1627</v>
      </c>
      <c r="Q287" s="1" t="s">
        <v>1645</v>
      </c>
      <c r="R287" s="1" t="s">
        <v>1646</v>
      </c>
    </row>
    <row r="288" spans="1:18" x14ac:dyDescent="0.45">
      <c r="A288" s="6">
        <f t="shared" si="4"/>
        <v>21501</v>
      </c>
      <c r="B288" s="6">
        <f>COUNTIF(D$1:D288,D288)</f>
        <v>1</v>
      </c>
      <c r="C288" s="1">
        <v>2150</v>
      </c>
      <c r="D288" s="1" t="s">
        <v>871</v>
      </c>
      <c r="F288" s="1" t="s">
        <v>872</v>
      </c>
      <c r="G288" s="1" t="s">
        <v>130</v>
      </c>
      <c r="I288" s="1" t="s">
        <v>87</v>
      </c>
      <c r="K288" s="1" t="s">
        <v>873</v>
      </c>
      <c r="M288" s="1" t="s">
        <v>33</v>
      </c>
      <c r="N288" s="1" t="s">
        <v>44</v>
      </c>
      <c r="O288" s="1" t="s">
        <v>34</v>
      </c>
      <c r="P288" s="1" t="s">
        <v>1627</v>
      </c>
      <c r="Q288" s="1" t="s">
        <v>1645</v>
      </c>
      <c r="R288" s="1" t="s">
        <v>1646</v>
      </c>
    </row>
    <row r="289" spans="1:18" x14ac:dyDescent="0.45">
      <c r="A289" s="6">
        <f t="shared" si="4"/>
        <v>54231</v>
      </c>
      <c r="B289" s="6">
        <f>COUNTIF(D$1:D289,D289)</f>
        <v>1</v>
      </c>
      <c r="C289" s="1">
        <v>5423</v>
      </c>
      <c r="D289" s="1" t="s">
        <v>874</v>
      </c>
      <c r="F289" s="1" t="s">
        <v>875</v>
      </c>
      <c r="G289" s="1" t="s">
        <v>106</v>
      </c>
      <c r="I289" s="1" t="s">
        <v>87</v>
      </c>
      <c r="K289" s="1" t="s">
        <v>378</v>
      </c>
      <c r="M289" s="1" t="s">
        <v>33</v>
      </c>
      <c r="N289" s="1" t="s">
        <v>44</v>
      </c>
      <c r="O289" s="1" t="s">
        <v>34</v>
      </c>
      <c r="P289" s="1" t="s">
        <v>1627</v>
      </c>
      <c r="Q289" s="1" t="s">
        <v>1645</v>
      </c>
      <c r="R289" s="1" t="s">
        <v>1646</v>
      </c>
    </row>
    <row r="290" spans="1:18" x14ac:dyDescent="0.45">
      <c r="A290" s="6">
        <f t="shared" si="4"/>
        <v>10511</v>
      </c>
      <c r="B290" s="6">
        <f>COUNTIF(D$1:D290,D290)</f>
        <v>1</v>
      </c>
      <c r="C290" s="1">
        <v>1051</v>
      </c>
      <c r="D290" s="1" t="s">
        <v>876</v>
      </c>
      <c r="F290" s="1" t="s">
        <v>877</v>
      </c>
      <c r="G290" s="1" t="s">
        <v>102</v>
      </c>
      <c r="I290" s="1" t="s">
        <v>87</v>
      </c>
      <c r="K290" s="1" t="s">
        <v>878</v>
      </c>
      <c r="M290" s="1" t="s">
        <v>33</v>
      </c>
      <c r="N290" s="1" t="s">
        <v>44</v>
      </c>
      <c r="O290" s="1" t="s">
        <v>34</v>
      </c>
      <c r="P290" s="1" t="s">
        <v>1627</v>
      </c>
      <c r="Q290" s="1" t="s">
        <v>1645</v>
      </c>
      <c r="R290" s="1" t="s">
        <v>1646</v>
      </c>
    </row>
    <row r="291" spans="1:18" x14ac:dyDescent="0.45">
      <c r="A291" s="6">
        <f t="shared" si="4"/>
        <v>10001</v>
      </c>
      <c r="B291" s="6">
        <f>COUNTIF(D$1:D291,D291)</f>
        <v>1</v>
      </c>
      <c r="C291" s="1">
        <v>1000</v>
      </c>
      <c r="D291" s="1" t="s">
        <v>879</v>
      </c>
      <c r="F291" s="1" t="s">
        <v>880</v>
      </c>
      <c r="G291" s="1" t="s">
        <v>141</v>
      </c>
      <c r="I291" s="1" t="s">
        <v>87</v>
      </c>
      <c r="K291" s="1" t="s">
        <v>881</v>
      </c>
      <c r="M291" s="1" t="s">
        <v>561</v>
      </c>
      <c r="N291" s="1" t="s">
        <v>44</v>
      </c>
      <c r="O291" s="1" t="s">
        <v>34</v>
      </c>
      <c r="P291" s="1" t="s">
        <v>1627</v>
      </c>
      <c r="Q291" s="1" t="s">
        <v>1645</v>
      </c>
      <c r="R291" s="1" t="s">
        <v>1646</v>
      </c>
    </row>
    <row r="292" spans="1:18" x14ac:dyDescent="0.45">
      <c r="A292" s="6">
        <f t="shared" si="4"/>
        <v>53561</v>
      </c>
      <c r="B292" s="6">
        <f>COUNTIF(D$1:D292,D292)</f>
        <v>1</v>
      </c>
      <c r="C292" s="1">
        <v>5356</v>
      </c>
      <c r="D292" s="1" t="s">
        <v>882</v>
      </c>
      <c r="F292" s="1" t="s">
        <v>883</v>
      </c>
      <c r="G292" s="1" t="s">
        <v>152</v>
      </c>
      <c r="I292" s="1" t="s">
        <v>87</v>
      </c>
      <c r="K292" s="1" t="s">
        <v>884</v>
      </c>
      <c r="M292" s="1" t="s">
        <v>561</v>
      </c>
      <c r="N292" s="1" t="s">
        <v>44</v>
      </c>
      <c r="O292" s="1" t="s">
        <v>34</v>
      </c>
      <c r="P292" s="1" t="s">
        <v>1627</v>
      </c>
      <c r="Q292" s="1" t="s">
        <v>1645</v>
      </c>
      <c r="R292" s="1" t="s">
        <v>1646</v>
      </c>
    </row>
    <row r="293" spans="1:18" x14ac:dyDescent="0.45">
      <c r="A293" s="6">
        <f t="shared" si="4"/>
        <v>1511</v>
      </c>
      <c r="B293" s="6">
        <f>COUNTIF(D$1:D293,D293)</f>
        <v>1</v>
      </c>
      <c r="C293" s="1">
        <v>151</v>
      </c>
      <c r="D293" s="1" t="s">
        <v>885</v>
      </c>
      <c r="F293" s="1" t="s">
        <v>886</v>
      </c>
      <c r="G293" s="1" t="s">
        <v>134</v>
      </c>
      <c r="I293" s="1" t="s">
        <v>87</v>
      </c>
      <c r="K293" s="1" t="s">
        <v>887</v>
      </c>
      <c r="M293" s="1" t="s">
        <v>561</v>
      </c>
      <c r="N293" s="1" t="s">
        <v>44</v>
      </c>
      <c r="O293" s="1" t="s">
        <v>34</v>
      </c>
      <c r="P293" s="1" t="s">
        <v>1627</v>
      </c>
      <c r="Q293" s="1" t="s">
        <v>1645</v>
      </c>
      <c r="R293" s="1" t="s">
        <v>1646</v>
      </c>
    </row>
    <row r="294" spans="1:18" x14ac:dyDescent="0.45">
      <c r="A294" s="6">
        <f t="shared" si="4"/>
        <v>53061</v>
      </c>
      <c r="B294" s="6">
        <f>COUNTIF(D$1:D294,D294)</f>
        <v>1</v>
      </c>
      <c r="C294" s="1">
        <v>5306</v>
      </c>
      <c r="D294" s="1" t="s">
        <v>888</v>
      </c>
      <c r="F294" s="1" t="s">
        <v>889</v>
      </c>
      <c r="G294" s="1" t="s">
        <v>177</v>
      </c>
      <c r="I294" s="1" t="s">
        <v>87</v>
      </c>
      <c r="K294" s="1" t="s">
        <v>890</v>
      </c>
      <c r="M294" s="1" t="s">
        <v>561</v>
      </c>
      <c r="N294" s="1" t="s">
        <v>44</v>
      </c>
      <c r="O294" s="1" t="s">
        <v>34</v>
      </c>
      <c r="P294" s="1" t="s">
        <v>1627</v>
      </c>
      <c r="Q294" s="1" t="s">
        <v>1645</v>
      </c>
      <c r="R294" s="1" t="s">
        <v>1646</v>
      </c>
    </row>
    <row r="295" spans="1:18" x14ac:dyDescent="0.45">
      <c r="A295" s="6">
        <f t="shared" si="4"/>
        <v>25001</v>
      </c>
      <c r="B295" s="6">
        <f>COUNTIF(D$1:D295,D295)</f>
        <v>1</v>
      </c>
      <c r="C295" s="1">
        <v>2500</v>
      </c>
      <c r="D295" s="1" t="s">
        <v>891</v>
      </c>
      <c r="F295" s="1" t="s">
        <v>892</v>
      </c>
      <c r="G295" s="1" t="s">
        <v>98</v>
      </c>
      <c r="I295" s="1" t="s">
        <v>87</v>
      </c>
      <c r="K295" s="1" t="s">
        <v>893</v>
      </c>
      <c r="M295" s="1" t="s">
        <v>561</v>
      </c>
      <c r="N295" s="1" t="s">
        <v>44</v>
      </c>
      <c r="O295" s="1" t="s">
        <v>34</v>
      </c>
      <c r="P295" s="1" t="s">
        <v>1627</v>
      </c>
      <c r="Q295" s="1" t="s">
        <v>1645</v>
      </c>
      <c r="R295" s="1" t="s">
        <v>1646</v>
      </c>
    </row>
    <row r="296" spans="1:18" x14ac:dyDescent="0.45">
      <c r="A296" s="6">
        <f t="shared" si="4"/>
        <v>10011</v>
      </c>
      <c r="B296" s="6">
        <f>COUNTIF(D$1:D296,D296)</f>
        <v>1</v>
      </c>
      <c r="C296" s="1">
        <v>1001</v>
      </c>
      <c r="D296" s="1" t="s">
        <v>894</v>
      </c>
      <c r="F296" s="1" t="s">
        <v>895</v>
      </c>
      <c r="G296" s="1" t="s">
        <v>141</v>
      </c>
      <c r="I296" s="1" t="s">
        <v>87</v>
      </c>
      <c r="K296" s="1" t="s">
        <v>896</v>
      </c>
      <c r="M296" s="1" t="s">
        <v>561</v>
      </c>
      <c r="N296" s="1" t="s">
        <v>44</v>
      </c>
      <c r="O296" s="1" t="s">
        <v>34</v>
      </c>
      <c r="P296" s="1" t="s">
        <v>1627</v>
      </c>
      <c r="Q296" s="1" t="s">
        <v>1645</v>
      </c>
      <c r="R296" s="1" t="s">
        <v>1646</v>
      </c>
    </row>
    <row r="297" spans="1:18" x14ac:dyDescent="0.45">
      <c r="A297" s="6">
        <f t="shared" si="4"/>
        <v>10561</v>
      </c>
      <c r="B297" s="6">
        <f>COUNTIF(D$1:D297,D297)</f>
        <v>1</v>
      </c>
      <c r="C297" s="1">
        <v>1056</v>
      </c>
      <c r="D297" s="1" t="s">
        <v>897</v>
      </c>
      <c r="F297" s="1" t="s">
        <v>898</v>
      </c>
      <c r="G297" s="1" t="s">
        <v>102</v>
      </c>
      <c r="I297" s="1" t="s">
        <v>70</v>
      </c>
      <c r="K297" s="1" t="s">
        <v>665</v>
      </c>
      <c r="M297" s="1" t="s">
        <v>561</v>
      </c>
      <c r="N297" s="1" t="s">
        <v>44</v>
      </c>
      <c r="O297" s="1" t="s">
        <v>34</v>
      </c>
      <c r="P297" s="1" t="s">
        <v>1627</v>
      </c>
      <c r="Q297" s="1" t="s">
        <v>1645</v>
      </c>
      <c r="R297" s="1" t="s">
        <v>1646</v>
      </c>
    </row>
    <row r="298" spans="1:18" x14ac:dyDescent="0.45">
      <c r="A298" s="6">
        <f t="shared" si="4"/>
        <v>53581</v>
      </c>
      <c r="B298" s="6">
        <f>COUNTIF(D$1:D298,D298)</f>
        <v>1</v>
      </c>
      <c r="C298" s="1">
        <v>5358</v>
      </c>
      <c r="D298" s="1" t="s">
        <v>899</v>
      </c>
      <c r="F298" s="1" t="s">
        <v>900</v>
      </c>
      <c r="G298" s="1" t="s">
        <v>152</v>
      </c>
      <c r="I298" s="1" t="s">
        <v>87</v>
      </c>
      <c r="K298" s="1" t="s">
        <v>901</v>
      </c>
      <c r="M298" s="1" t="s">
        <v>561</v>
      </c>
      <c r="N298" s="1" t="s">
        <v>44</v>
      </c>
      <c r="O298" s="1" t="s">
        <v>34</v>
      </c>
      <c r="P298" s="1" t="s">
        <v>1627</v>
      </c>
      <c r="Q298" s="1" t="s">
        <v>1645</v>
      </c>
      <c r="R298" s="1" t="s">
        <v>1646</v>
      </c>
    </row>
    <row r="299" spans="1:18" x14ac:dyDescent="0.45">
      <c r="A299" s="6">
        <f t="shared" si="4"/>
        <v>50502</v>
      </c>
      <c r="B299" s="6">
        <f>COUNTIF(D$1:D299,D299)</f>
        <v>2</v>
      </c>
      <c r="C299" s="1">
        <v>5050</v>
      </c>
      <c r="D299" s="1" t="s">
        <v>282</v>
      </c>
      <c r="F299" s="1" t="s">
        <v>283</v>
      </c>
      <c r="G299" s="1" t="s">
        <v>145</v>
      </c>
      <c r="I299" s="1" t="s">
        <v>278</v>
      </c>
      <c r="K299" s="1" t="s">
        <v>902</v>
      </c>
      <c r="M299" s="1" t="s">
        <v>799</v>
      </c>
      <c r="N299" s="1" t="s">
        <v>1625</v>
      </c>
      <c r="O299" s="1" t="s">
        <v>35</v>
      </c>
      <c r="P299" s="1" t="s">
        <v>1627</v>
      </c>
      <c r="Q299" s="1" t="s">
        <v>1645</v>
      </c>
      <c r="R299" s="1" t="s">
        <v>1646</v>
      </c>
    </row>
    <row r="300" spans="1:18" x14ac:dyDescent="0.45">
      <c r="A300" s="6">
        <f t="shared" si="4"/>
        <v>50451</v>
      </c>
      <c r="B300" s="6">
        <f>COUNTIF(D$1:D300,D300)</f>
        <v>1</v>
      </c>
      <c r="C300" s="1">
        <v>5045</v>
      </c>
      <c r="D300" s="1" t="s">
        <v>903</v>
      </c>
      <c r="F300" s="1" t="s">
        <v>904</v>
      </c>
      <c r="G300" s="1" t="s">
        <v>145</v>
      </c>
      <c r="I300" s="1" t="s">
        <v>905</v>
      </c>
      <c r="K300" s="1" t="s">
        <v>906</v>
      </c>
      <c r="M300" s="1" t="s">
        <v>799</v>
      </c>
      <c r="N300" s="1" t="s">
        <v>1625</v>
      </c>
      <c r="O300" s="1" t="s">
        <v>35</v>
      </c>
      <c r="P300" s="1" t="s">
        <v>1627</v>
      </c>
      <c r="Q300" s="1" t="s">
        <v>1645</v>
      </c>
      <c r="R300" s="1" t="s">
        <v>1646</v>
      </c>
    </row>
    <row r="301" spans="1:18" x14ac:dyDescent="0.45">
      <c r="A301" s="6">
        <f t="shared" si="4"/>
        <v>50551</v>
      </c>
      <c r="B301" s="6">
        <f>COUNTIF(D$1:D301,D301)</f>
        <v>1</v>
      </c>
      <c r="C301" s="1">
        <v>5055</v>
      </c>
      <c r="D301" s="1" t="s">
        <v>907</v>
      </c>
      <c r="F301" s="1" t="s">
        <v>908</v>
      </c>
      <c r="G301" s="1" t="s">
        <v>145</v>
      </c>
      <c r="I301" s="1" t="s">
        <v>251</v>
      </c>
      <c r="K301" s="1" t="s">
        <v>909</v>
      </c>
      <c r="M301" s="1" t="s">
        <v>799</v>
      </c>
      <c r="N301" s="1" t="s">
        <v>1625</v>
      </c>
      <c r="O301" s="1" t="s">
        <v>35</v>
      </c>
      <c r="P301" s="1" t="s">
        <v>1627</v>
      </c>
      <c r="Q301" s="1" t="s">
        <v>1645</v>
      </c>
      <c r="R301" s="1" t="s">
        <v>1646</v>
      </c>
    </row>
    <row r="302" spans="1:18" x14ac:dyDescent="0.45">
      <c r="A302" s="6">
        <f t="shared" si="4"/>
        <v>50491</v>
      </c>
      <c r="B302" s="6">
        <f>COUNTIF(D$1:D302,D302)</f>
        <v>1</v>
      </c>
      <c r="C302" s="1">
        <v>5049</v>
      </c>
      <c r="D302" s="1" t="s">
        <v>910</v>
      </c>
      <c r="F302" s="1" t="s">
        <v>911</v>
      </c>
      <c r="G302" s="1" t="s">
        <v>145</v>
      </c>
      <c r="I302" s="1" t="s">
        <v>251</v>
      </c>
      <c r="K302" s="1" t="s">
        <v>912</v>
      </c>
      <c r="M302" s="1" t="s">
        <v>799</v>
      </c>
      <c r="N302" s="1" t="s">
        <v>1625</v>
      </c>
      <c r="O302" s="1" t="s">
        <v>35</v>
      </c>
      <c r="P302" s="1" t="s">
        <v>1627</v>
      </c>
      <c r="Q302" s="1" t="s">
        <v>1645</v>
      </c>
      <c r="R302" s="1" t="s">
        <v>1646</v>
      </c>
    </row>
    <row r="303" spans="1:18" x14ac:dyDescent="0.45">
      <c r="A303" s="6">
        <f t="shared" si="4"/>
        <v>1162</v>
      </c>
      <c r="B303" s="6">
        <f>COUNTIF(D$1:D303,D303)</f>
        <v>2</v>
      </c>
      <c r="C303" s="1">
        <v>116</v>
      </c>
      <c r="D303" s="1" t="s">
        <v>256</v>
      </c>
      <c r="F303" s="1" t="s">
        <v>257</v>
      </c>
      <c r="G303" s="1" t="s">
        <v>134</v>
      </c>
      <c r="I303" s="1" t="s">
        <v>251</v>
      </c>
      <c r="K303" s="1" t="s">
        <v>913</v>
      </c>
      <c r="M303" s="1" t="s">
        <v>799</v>
      </c>
      <c r="N303" s="1" t="s">
        <v>1625</v>
      </c>
      <c r="O303" s="1" t="s">
        <v>35</v>
      </c>
      <c r="P303" s="1" t="s">
        <v>1627</v>
      </c>
      <c r="Q303" s="1" t="s">
        <v>1645</v>
      </c>
      <c r="R303" s="1" t="s">
        <v>1646</v>
      </c>
    </row>
    <row r="304" spans="1:18" x14ac:dyDescent="0.45">
      <c r="A304" s="6">
        <f t="shared" si="4"/>
        <v>2551</v>
      </c>
      <c r="B304" s="6">
        <f>COUNTIF(D$1:D304,D304)</f>
        <v>1</v>
      </c>
      <c r="C304" s="1">
        <v>255</v>
      </c>
      <c r="D304" s="1" t="s">
        <v>914</v>
      </c>
      <c r="F304" s="1" t="s">
        <v>915</v>
      </c>
      <c r="G304" s="1" t="s">
        <v>264</v>
      </c>
      <c r="I304" s="1" t="s">
        <v>265</v>
      </c>
      <c r="K304" s="1" t="s">
        <v>916</v>
      </c>
      <c r="M304" s="1" t="s">
        <v>799</v>
      </c>
      <c r="N304" s="1" t="s">
        <v>1625</v>
      </c>
      <c r="O304" s="1" t="s">
        <v>35</v>
      </c>
      <c r="P304" s="1" t="s">
        <v>1627</v>
      </c>
      <c r="Q304" s="1" t="s">
        <v>1645</v>
      </c>
      <c r="R304" s="1" t="s">
        <v>1646</v>
      </c>
    </row>
    <row r="305" spans="1:18" x14ac:dyDescent="0.45">
      <c r="A305" s="6">
        <f t="shared" si="4"/>
        <v>2602</v>
      </c>
      <c r="B305" s="6">
        <f>COUNTIF(D$1:D305,D305)</f>
        <v>2</v>
      </c>
      <c r="C305" s="1">
        <v>260</v>
      </c>
      <c r="D305" s="1" t="s">
        <v>267</v>
      </c>
      <c r="F305" s="1" t="s">
        <v>268</v>
      </c>
      <c r="G305" s="1" t="s">
        <v>264</v>
      </c>
      <c r="I305" s="1" t="s">
        <v>251</v>
      </c>
      <c r="K305" s="1" t="s">
        <v>917</v>
      </c>
      <c r="M305" s="1" t="s">
        <v>799</v>
      </c>
      <c r="N305" s="1" t="s">
        <v>1625</v>
      </c>
      <c r="O305" s="1" t="s">
        <v>35</v>
      </c>
      <c r="P305" s="1" t="s">
        <v>1627</v>
      </c>
      <c r="Q305" s="1" t="s">
        <v>1645</v>
      </c>
      <c r="R305" s="1" t="s">
        <v>1646</v>
      </c>
    </row>
    <row r="306" spans="1:18" x14ac:dyDescent="0.45">
      <c r="A306" s="6">
        <f t="shared" si="4"/>
        <v>1191</v>
      </c>
      <c r="B306" s="6">
        <f>COUNTIF(D$1:D306,D306)</f>
        <v>1</v>
      </c>
      <c r="C306" s="1">
        <v>119</v>
      </c>
      <c r="D306" s="1" t="s">
        <v>918</v>
      </c>
      <c r="F306" s="1" t="s">
        <v>919</v>
      </c>
      <c r="G306" s="1" t="s">
        <v>134</v>
      </c>
      <c r="I306" s="1" t="s">
        <v>905</v>
      </c>
      <c r="K306" s="1" t="s">
        <v>920</v>
      </c>
      <c r="M306" s="1" t="s">
        <v>799</v>
      </c>
      <c r="N306" s="1" t="s">
        <v>1625</v>
      </c>
      <c r="O306" s="1" t="s">
        <v>35</v>
      </c>
      <c r="P306" s="1" t="s">
        <v>1627</v>
      </c>
      <c r="Q306" s="1" t="s">
        <v>1645</v>
      </c>
      <c r="R306" s="1" t="s">
        <v>1646</v>
      </c>
    </row>
    <row r="307" spans="1:18" x14ac:dyDescent="0.45">
      <c r="A307" s="6">
        <f t="shared" si="4"/>
        <v>52801</v>
      </c>
      <c r="B307" s="6">
        <f>COUNTIF(D$1:D307,D307)</f>
        <v>1</v>
      </c>
      <c r="C307" s="1">
        <v>5280</v>
      </c>
      <c r="D307" s="1" t="s">
        <v>921</v>
      </c>
      <c r="F307" s="1" t="s">
        <v>922</v>
      </c>
      <c r="G307" s="1" t="s">
        <v>522</v>
      </c>
      <c r="I307" s="1" t="s">
        <v>239</v>
      </c>
      <c r="K307" s="1" t="s">
        <v>923</v>
      </c>
      <c r="M307" s="1" t="s">
        <v>681</v>
      </c>
      <c r="N307" s="1" t="s">
        <v>1625</v>
      </c>
      <c r="O307" s="1" t="s">
        <v>35</v>
      </c>
      <c r="P307" s="1" t="s">
        <v>1627</v>
      </c>
      <c r="Q307" s="1" t="s">
        <v>1645</v>
      </c>
      <c r="R307" s="1" t="s">
        <v>1646</v>
      </c>
    </row>
    <row r="308" spans="1:18" x14ac:dyDescent="0.45">
      <c r="A308" s="6">
        <f t="shared" si="4"/>
        <v>2572</v>
      </c>
      <c r="B308" s="6">
        <f>COUNTIF(D$1:D308,D308)</f>
        <v>2</v>
      </c>
      <c r="C308" s="1">
        <v>257</v>
      </c>
      <c r="D308" s="1" t="s">
        <v>262</v>
      </c>
      <c r="F308" s="1" t="s">
        <v>263</v>
      </c>
      <c r="G308" s="1" t="s">
        <v>264</v>
      </c>
      <c r="I308" s="1" t="s">
        <v>265</v>
      </c>
      <c r="K308" s="1" t="s">
        <v>924</v>
      </c>
      <c r="M308" s="1" t="s">
        <v>681</v>
      </c>
      <c r="N308" s="1" t="s">
        <v>1625</v>
      </c>
      <c r="O308" s="1" t="s">
        <v>35</v>
      </c>
      <c r="P308" s="1" t="s">
        <v>1627</v>
      </c>
      <c r="Q308" s="1" t="s">
        <v>1645</v>
      </c>
      <c r="R308" s="1" t="s">
        <v>1646</v>
      </c>
    </row>
    <row r="309" spans="1:18" x14ac:dyDescent="0.45">
      <c r="A309" s="6">
        <f t="shared" si="4"/>
        <v>3082</v>
      </c>
      <c r="B309" s="6">
        <f>COUNTIF(D$1:D309,D309)</f>
        <v>2</v>
      </c>
      <c r="C309" s="1">
        <v>308</v>
      </c>
      <c r="D309" s="1" t="s">
        <v>245</v>
      </c>
      <c r="F309" s="1" t="s">
        <v>246</v>
      </c>
      <c r="G309" s="1" t="s">
        <v>247</v>
      </c>
      <c r="I309" s="1" t="s">
        <v>239</v>
      </c>
      <c r="K309" s="1" t="s">
        <v>925</v>
      </c>
      <c r="M309" s="1" t="s">
        <v>681</v>
      </c>
      <c r="N309" s="1" t="s">
        <v>1625</v>
      </c>
      <c r="O309" s="1" t="s">
        <v>35</v>
      </c>
      <c r="P309" s="1" t="s">
        <v>1627</v>
      </c>
      <c r="Q309" s="1" t="s">
        <v>1645</v>
      </c>
      <c r="R309" s="1" t="s">
        <v>1646</v>
      </c>
    </row>
    <row r="310" spans="1:18" x14ac:dyDescent="0.45">
      <c r="A310" s="6">
        <f t="shared" ref="A310:A316" si="5">IFERROR(C310*10+B310,"")</f>
        <v>201</v>
      </c>
      <c r="B310" s="6">
        <f>COUNTIF(D$1:D310,D310)</f>
        <v>1</v>
      </c>
      <c r="C310" s="1">
        <v>20</v>
      </c>
      <c r="D310" s="1" t="s">
        <v>926</v>
      </c>
      <c r="F310" s="1" t="s">
        <v>927</v>
      </c>
      <c r="G310" s="1" t="s">
        <v>928</v>
      </c>
      <c r="I310" s="1" t="s">
        <v>278</v>
      </c>
      <c r="K310" s="1" t="s">
        <v>929</v>
      </c>
      <c r="M310" s="1" t="s">
        <v>681</v>
      </c>
      <c r="N310" s="1" t="s">
        <v>1625</v>
      </c>
      <c r="O310" s="1" t="s">
        <v>35</v>
      </c>
      <c r="P310" s="1" t="s">
        <v>1627</v>
      </c>
      <c r="Q310" s="1" t="s">
        <v>1645</v>
      </c>
      <c r="R310" s="1" t="s">
        <v>1646</v>
      </c>
    </row>
    <row r="311" spans="1:18" x14ac:dyDescent="0.45">
      <c r="A311" s="6">
        <f t="shared" si="5"/>
        <v>191</v>
      </c>
      <c r="B311" s="6">
        <f>COUNTIF(D$1:D311,D311)</f>
        <v>1</v>
      </c>
      <c r="C311" s="1">
        <v>19</v>
      </c>
      <c r="D311" s="1" t="s">
        <v>930</v>
      </c>
      <c r="F311" s="1" t="s">
        <v>931</v>
      </c>
      <c r="G311" s="1" t="s">
        <v>928</v>
      </c>
      <c r="I311" s="1" t="s">
        <v>251</v>
      </c>
      <c r="K311" s="1" t="s">
        <v>932</v>
      </c>
      <c r="M311" s="1" t="s">
        <v>681</v>
      </c>
      <c r="N311" s="1" t="s">
        <v>1625</v>
      </c>
      <c r="O311" s="1" t="s">
        <v>35</v>
      </c>
      <c r="P311" s="1" t="s">
        <v>1627</v>
      </c>
      <c r="Q311" s="1" t="s">
        <v>1645</v>
      </c>
      <c r="R311" s="1" t="s">
        <v>1646</v>
      </c>
    </row>
    <row r="312" spans="1:18" x14ac:dyDescent="0.45">
      <c r="A312" s="6">
        <f t="shared" si="5"/>
        <v>2561</v>
      </c>
      <c r="B312" s="6">
        <f>COUNTIF(D$1:D312,D312)</f>
        <v>1</v>
      </c>
      <c r="C312" s="1">
        <v>256</v>
      </c>
      <c r="D312" s="1" t="s">
        <v>933</v>
      </c>
      <c r="F312" s="1" t="s">
        <v>934</v>
      </c>
      <c r="G312" s="1" t="s">
        <v>264</v>
      </c>
      <c r="I312" s="1" t="s">
        <v>265</v>
      </c>
      <c r="K312" s="1" t="s">
        <v>935</v>
      </c>
      <c r="M312" s="1" t="s">
        <v>681</v>
      </c>
      <c r="N312" s="1" t="s">
        <v>1625</v>
      </c>
      <c r="O312" s="1" t="s">
        <v>35</v>
      </c>
      <c r="P312" s="1" t="s">
        <v>1627</v>
      </c>
      <c r="Q312" s="1" t="s">
        <v>1645</v>
      </c>
      <c r="R312" s="1" t="s">
        <v>1646</v>
      </c>
    </row>
    <row r="313" spans="1:18" x14ac:dyDescent="0.45">
      <c r="A313" s="6">
        <f t="shared" si="5"/>
        <v>2591</v>
      </c>
      <c r="B313" s="6">
        <f>COUNTIF(D$1:D313,D313)</f>
        <v>1</v>
      </c>
      <c r="C313" s="1">
        <v>259</v>
      </c>
      <c r="D313" s="1" t="s">
        <v>936</v>
      </c>
      <c r="F313" s="1" t="s">
        <v>937</v>
      </c>
      <c r="G313" s="1" t="s">
        <v>264</v>
      </c>
      <c r="I313" s="1" t="s">
        <v>251</v>
      </c>
      <c r="K313" s="1" t="s">
        <v>938</v>
      </c>
      <c r="M313" s="1" t="s">
        <v>681</v>
      </c>
      <c r="N313" s="1" t="s">
        <v>1625</v>
      </c>
      <c r="O313" s="1" t="s">
        <v>35</v>
      </c>
      <c r="P313" s="1" t="s">
        <v>1627</v>
      </c>
      <c r="Q313" s="1" t="s">
        <v>1645</v>
      </c>
      <c r="R313" s="1" t="s">
        <v>1646</v>
      </c>
    </row>
    <row r="314" spans="1:18" x14ac:dyDescent="0.45">
      <c r="A314" s="6">
        <f t="shared" si="5"/>
        <v>1172</v>
      </c>
      <c r="B314" s="6">
        <f>COUNTIF(D$1:D314,D314)</f>
        <v>2</v>
      </c>
      <c r="C314" s="1">
        <v>117</v>
      </c>
      <c r="D314" s="1" t="s">
        <v>259</v>
      </c>
      <c r="F314" s="1" t="s">
        <v>260</v>
      </c>
      <c r="G314" s="1" t="s">
        <v>134</v>
      </c>
      <c r="I314" s="1" t="s">
        <v>251</v>
      </c>
      <c r="K314" s="1" t="s">
        <v>939</v>
      </c>
      <c r="M314" s="1" t="s">
        <v>681</v>
      </c>
      <c r="N314" s="1" t="s">
        <v>1625</v>
      </c>
      <c r="O314" s="1" t="s">
        <v>35</v>
      </c>
      <c r="P314" s="1" t="s">
        <v>1627</v>
      </c>
      <c r="Q314" s="1" t="s">
        <v>1645</v>
      </c>
      <c r="R314" s="1" t="s">
        <v>1646</v>
      </c>
    </row>
    <row r="315" spans="1:18" x14ac:dyDescent="0.45">
      <c r="A315" s="6">
        <f t="shared" si="5"/>
        <v>4082</v>
      </c>
      <c r="B315" s="6">
        <f>COUNTIF(D$1:D315,D315)</f>
        <v>2</v>
      </c>
      <c r="C315" s="1">
        <v>408</v>
      </c>
      <c r="D315" s="1" t="s">
        <v>288</v>
      </c>
      <c r="F315" s="1" t="s">
        <v>289</v>
      </c>
      <c r="G315" s="1" t="s">
        <v>238</v>
      </c>
      <c r="I315" s="1" t="s">
        <v>239</v>
      </c>
      <c r="K315" s="1" t="s">
        <v>940</v>
      </c>
      <c r="M315" s="1" t="s">
        <v>941</v>
      </c>
      <c r="N315" s="1" t="s">
        <v>1625</v>
      </c>
      <c r="O315" s="1" t="s">
        <v>35</v>
      </c>
      <c r="P315" s="1" t="s">
        <v>1627</v>
      </c>
      <c r="Q315" s="1" t="s">
        <v>1645</v>
      </c>
      <c r="R315" s="1" t="s">
        <v>1646</v>
      </c>
    </row>
    <row r="316" spans="1:18" x14ac:dyDescent="0.45">
      <c r="A316" s="6">
        <f t="shared" si="5"/>
        <v>50371</v>
      </c>
      <c r="B316" s="6">
        <f>COUNTIF(D$1:D316,D316)</f>
        <v>1</v>
      </c>
      <c r="C316" s="1">
        <v>5037</v>
      </c>
      <c r="D316" s="1" t="s">
        <v>942</v>
      </c>
      <c r="F316" s="1" t="s">
        <v>943</v>
      </c>
      <c r="G316" s="1" t="s">
        <v>145</v>
      </c>
      <c r="I316" s="1" t="s">
        <v>251</v>
      </c>
      <c r="K316" s="1" t="s">
        <v>902</v>
      </c>
      <c r="M316" s="1" t="s">
        <v>941</v>
      </c>
      <c r="N316" s="1" t="s">
        <v>1625</v>
      </c>
      <c r="O316" s="1" t="s">
        <v>35</v>
      </c>
      <c r="P316" s="1" t="s">
        <v>1627</v>
      </c>
      <c r="Q316" s="1" t="s">
        <v>1645</v>
      </c>
      <c r="R316" s="1" t="s">
        <v>1646</v>
      </c>
    </row>
    <row r="317" spans="1:18" x14ac:dyDescent="0.45">
      <c r="A317" s="6">
        <f t="shared" ref="A317:A380" si="6">IFERROR(C317*10+B317,"")</f>
        <v>54311</v>
      </c>
      <c r="B317" s="6">
        <f>COUNTIF(D$1:D317,D317)</f>
        <v>1</v>
      </c>
      <c r="C317" s="1">
        <v>5431</v>
      </c>
      <c r="D317" s="1" t="s">
        <v>944</v>
      </c>
      <c r="F317" s="1" t="s">
        <v>945</v>
      </c>
      <c r="G317" s="1" t="s">
        <v>106</v>
      </c>
      <c r="I317" s="1" t="s">
        <v>278</v>
      </c>
      <c r="K317" s="1" t="s">
        <v>946</v>
      </c>
      <c r="M317" s="1" t="s">
        <v>941</v>
      </c>
      <c r="N317" s="1" t="s">
        <v>1625</v>
      </c>
      <c r="O317" s="1" t="s">
        <v>35</v>
      </c>
      <c r="P317" s="1" t="s">
        <v>1627</v>
      </c>
      <c r="Q317" s="1" t="s">
        <v>1645</v>
      </c>
      <c r="R317" s="1" t="s">
        <v>1646</v>
      </c>
    </row>
    <row r="318" spans="1:18" x14ac:dyDescent="0.45">
      <c r="A318" s="6">
        <f t="shared" si="6"/>
        <v>6031</v>
      </c>
      <c r="B318" s="6">
        <f>COUNTIF(D$1:D318,D318)</f>
        <v>1</v>
      </c>
      <c r="C318" s="1">
        <v>603</v>
      </c>
      <c r="D318" s="1" t="s">
        <v>947</v>
      </c>
      <c r="F318" s="1" t="s">
        <v>948</v>
      </c>
      <c r="G318" s="1" t="s">
        <v>949</v>
      </c>
      <c r="I318" s="1" t="s">
        <v>265</v>
      </c>
      <c r="K318" s="1" t="s">
        <v>413</v>
      </c>
      <c r="M318" s="1" t="s">
        <v>941</v>
      </c>
      <c r="N318" s="1" t="s">
        <v>1625</v>
      </c>
      <c r="O318" s="1" t="s">
        <v>35</v>
      </c>
      <c r="P318" s="1" t="s">
        <v>1627</v>
      </c>
      <c r="Q318" s="1" t="s">
        <v>1645</v>
      </c>
      <c r="R318" s="1" t="s">
        <v>1646</v>
      </c>
    </row>
    <row r="319" spans="1:18" x14ac:dyDescent="0.45">
      <c r="A319" s="6">
        <f t="shared" si="6"/>
        <v>1182</v>
      </c>
      <c r="B319" s="6">
        <f>COUNTIF(D$1:D319,D319)</f>
        <v>2</v>
      </c>
      <c r="C319" s="1">
        <v>118</v>
      </c>
      <c r="D319" s="1" t="s">
        <v>249</v>
      </c>
      <c r="F319" s="1" t="s">
        <v>250</v>
      </c>
      <c r="G319" s="1" t="s">
        <v>134</v>
      </c>
      <c r="I319" s="1" t="s">
        <v>251</v>
      </c>
      <c r="K319" s="1" t="s">
        <v>950</v>
      </c>
      <c r="M319" s="1" t="s">
        <v>941</v>
      </c>
      <c r="N319" s="1" t="s">
        <v>1625</v>
      </c>
      <c r="O319" s="1" t="s">
        <v>35</v>
      </c>
      <c r="P319" s="1" t="s">
        <v>1627</v>
      </c>
      <c r="Q319" s="1" t="s">
        <v>1645</v>
      </c>
      <c r="R319" s="1" t="s">
        <v>1646</v>
      </c>
    </row>
    <row r="320" spans="1:18" x14ac:dyDescent="0.45">
      <c r="A320" s="6">
        <f t="shared" si="6"/>
        <v>4092</v>
      </c>
      <c r="B320" s="6">
        <f>COUNTIF(D$1:D320,D320)</f>
        <v>2</v>
      </c>
      <c r="C320" s="1">
        <v>409</v>
      </c>
      <c r="D320" s="1" t="s">
        <v>236</v>
      </c>
      <c r="F320" s="1" t="s">
        <v>237</v>
      </c>
      <c r="G320" s="1" t="s">
        <v>238</v>
      </c>
      <c r="I320" s="1" t="s">
        <v>239</v>
      </c>
      <c r="K320" s="1" t="s">
        <v>951</v>
      </c>
      <c r="M320" s="1" t="s">
        <v>941</v>
      </c>
      <c r="N320" s="1" t="s">
        <v>1625</v>
      </c>
      <c r="O320" s="1" t="s">
        <v>35</v>
      </c>
      <c r="P320" s="1" t="s">
        <v>1627</v>
      </c>
      <c r="Q320" s="1" t="s">
        <v>1645</v>
      </c>
      <c r="R320" s="1" t="s">
        <v>1646</v>
      </c>
    </row>
    <row r="321" spans="1:18" x14ac:dyDescent="0.45">
      <c r="A321" s="6">
        <f t="shared" si="6"/>
        <v>2511</v>
      </c>
      <c r="B321" s="6">
        <f>COUNTIF(D$1:D321,D321)</f>
        <v>1</v>
      </c>
      <c r="C321" s="1">
        <v>251</v>
      </c>
      <c r="D321" s="1" t="s">
        <v>952</v>
      </c>
      <c r="F321" s="1" t="s">
        <v>953</v>
      </c>
      <c r="G321" s="1" t="s">
        <v>264</v>
      </c>
      <c r="I321" s="1" t="s">
        <v>278</v>
      </c>
      <c r="K321" s="1" t="s">
        <v>954</v>
      </c>
      <c r="M321" s="1" t="s">
        <v>941</v>
      </c>
      <c r="N321" s="1" t="s">
        <v>1625</v>
      </c>
      <c r="O321" s="1" t="s">
        <v>35</v>
      </c>
      <c r="P321" s="1" t="s">
        <v>1627</v>
      </c>
      <c r="Q321" s="1" t="s">
        <v>1645</v>
      </c>
      <c r="R321" s="1" t="s">
        <v>1646</v>
      </c>
    </row>
    <row r="322" spans="1:18" x14ac:dyDescent="0.45">
      <c r="A322" s="6">
        <f t="shared" si="6"/>
        <v>54322</v>
      </c>
      <c r="B322" s="6">
        <f>COUNTIF(D$1:D322,D322)</f>
        <v>2</v>
      </c>
      <c r="C322" s="1">
        <v>5432</v>
      </c>
      <c r="D322" s="1" t="s">
        <v>291</v>
      </c>
      <c r="F322" s="1" t="s">
        <v>292</v>
      </c>
      <c r="G322" s="1" t="s">
        <v>106</v>
      </c>
      <c r="I322" s="1" t="s">
        <v>265</v>
      </c>
      <c r="K322" s="1" t="s">
        <v>1648</v>
      </c>
      <c r="M322" s="1" t="s">
        <v>941</v>
      </c>
      <c r="N322" s="1" t="s">
        <v>1625</v>
      </c>
      <c r="O322" s="1" t="s">
        <v>35</v>
      </c>
      <c r="P322" s="1" t="s">
        <v>1627</v>
      </c>
      <c r="Q322" s="1" t="s">
        <v>1645</v>
      </c>
      <c r="R322" s="1" t="s">
        <v>1646</v>
      </c>
    </row>
    <row r="323" spans="1:18" x14ac:dyDescent="0.45">
      <c r="A323" s="6">
        <f t="shared" si="6"/>
        <v>1152</v>
      </c>
      <c r="B323" s="6">
        <f>COUNTIF(D$1:D323,D323)</f>
        <v>2</v>
      </c>
      <c r="C323" s="1">
        <v>115</v>
      </c>
      <c r="D323" s="1" t="s">
        <v>285</v>
      </c>
      <c r="F323" s="1" t="s">
        <v>286</v>
      </c>
      <c r="G323" s="1" t="s">
        <v>134</v>
      </c>
      <c r="I323" s="1" t="s">
        <v>278</v>
      </c>
      <c r="K323" s="1" t="s">
        <v>955</v>
      </c>
      <c r="M323" s="1" t="s">
        <v>379</v>
      </c>
      <c r="N323" s="1" t="s">
        <v>1625</v>
      </c>
      <c r="O323" s="1" t="s">
        <v>35</v>
      </c>
      <c r="P323" s="1" t="s">
        <v>1627</v>
      </c>
      <c r="Q323" s="1" t="s">
        <v>1645</v>
      </c>
      <c r="R323" s="1" t="s">
        <v>1646</v>
      </c>
    </row>
    <row r="324" spans="1:18" x14ac:dyDescent="0.45">
      <c r="A324" s="6">
        <f t="shared" si="6"/>
        <v>50422</v>
      </c>
      <c r="B324" s="6">
        <f>COUNTIF(D$1:D324,D324)</f>
        <v>2</v>
      </c>
      <c r="C324" s="1">
        <v>5042</v>
      </c>
      <c r="D324" s="1" t="s">
        <v>274</v>
      </c>
      <c r="F324" s="1" t="s">
        <v>275</v>
      </c>
      <c r="G324" s="1" t="s">
        <v>145</v>
      </c>
      <c r="I324" s="1" t="s">
        <v>265</v>
      </c>
      <c r="K324" s="1" t="s">
        <v>956</v>
      </c>
      <c r="M324" s="1" t="s">
        <v>379</v>
      </c>
      <c r="N324" s="1" t="s">
        <v>1625</v>
      </c>
      <c r="O324" s="1" t="s">
        <v>35</v>
      </c>
      <c r="P324" s="1" t="s">
        <v>1627</v>
      </c>
      <c r="Q324" s="1" t="s">
        <v>1645</v>
      </c>
      <c r="R324" s="1" t="s">
        <v>1646</v>
      </c>
    </row>
    <row r="325" spans="1:18" x14ac:dyDescent="0.45">
      <c r="A325" s="6">
        <f t="shared" si="6"/>
        <v>1142</v>
      </c>
      <c r="B325" s="6">
        <f>COUNTIF(D$1:D325,D325)</f>
        <v>2</v>
      </c>
      <c r="C325" s="1">
        <v>114</v>
      </c>
      <c r="D325" s="1" t="s">
        <v>279</v>
      </c>
      <c r="F325" s="1" t="s">
        <v>280</v>
      </c>
      <c r="G325" s="1" t="s">
        <v>134</v>
      </c>
      <c r="I325" s="1" t="s">
        <v>278</v>
      </c>
      <c r="K325" s="1" t="s">
        <v>957</v>
      </c>
      <c r="M325" s="1" t="s">
        <v>379</v>
      </c>
      <c r="N325" s="1" t="s">
        <v>1625</v>
      </c>
      <c r="O325" s="1" t="s">
        <v>35</v>
      </c>
      <c r="P325" s="1" t="s">
        <v>1627</v>
      </c>
      <c r="Q325" s="1" t="s">
        <v>1645</v>
      </c>
      <c r="R325" s="1" t="s">
        <v>1646</v>
      </c>
    </row>
    <row r="326" spans="1:18" x14ac:dyDescent="0.45">
      <c r="A326" s="6">
        <f t="shared" si="6"/>
        <v>4042</v>
      </c>
      <c r="B326" s="6">
        <f>COUNTIF(D$1:D326,D326)</f>
        <v>2</v>
      </c>
      <c r="C326" s="1">
        <v>404</v>
      </c>
      <c r="D326" s="1" t="s">
        <v>294</v>
      </c>
      <c r="F326" s="1" t="s">
        <v>295</v>
      </c>
      <c r="G326" s="1" t="s">
        <v>238</v>
      </c>
      <c r="I326" s="1" t="s">
        <v>278</v>
      </c>
      <c r="K326" s="1" t="s">
        <v>958</v>
      </c>
      <c r="M326" s="1" t="s">
        <v>379</v>
      </c>
      <c r="N326" s="1" t="s">
        <v>1625</v>
      </c>
      <c r="O326" s="1" t="s">
        <v>35</v>
      </c>
      <c r="P326" s="1" t="s">
        <v>1627</v>
      </c>
      <c r="Q326" s="1" t="s">
        <v>1645</v>
      </c>
      <c r="R326" s="1" t="s">
        <v>1646</v>
      </c>
    </row>
    <row r="327" spans="1:18" x14ac:dyDescent="0.45">
      <c r="A327" s="6">
        <f t="shared" si="6"/>
        <v>4071</v>
      </c>
      <c r="B327" s="6">
        <f>COUNTIF(D$1:D327,D327)</f>
        <v>1</v>
      </c>
      <c r="C327" s="1">
        <v>407</v>
      </c>
      <c r="D327" s="1" t="s">
        <v>959</v>
      </c>
      <c r="F327" s="1" t="s">
        <v>960</v>
      </c>
      <c r="G327" s="1" t="s">
        <v>238</v>
      </c>
      <c r="I327" s="1" t="s">
        <v>265</v>
      </c>
      <c r="K327" s="1" t="s">
        <v>961</v>
      </c>
      <c r="M327" s="1" t="s">
        <v>379</v>
      </c>
      <c r="N327" s="1" t="s">
        <v>1625</v>
      </c>
      <c r="O327" s="1" t="s">
        <v>35</v>
      </c>
      <c r="P327" s="1" t="s">
        <v>1627</v>
      </c>
      <c r="Q327" s="1" t="s">
        <v>1645</v>
      </c>
      <c r="R327" s="1" t="s">
        <v>1646</v>
      </c>
    </row>
    <row r="328" spans="1:18" x14ac:dyDescent="0.45">
      <c r="A328" s="6">
        <f t="shared" si="6"/>
        <v>2531</v>
      </c>
      <c r="B328" s="6">
        <f>COUNTIF(D$1:D328,D328)</f>
        <v>1</v>
      </c>
      <c r="C328" s="1">
        <v>253</v>
      </c>
      <c r="D328" s="1" t="s">
        <v>962</v>
      </c>
      <c r="F328" s="1" t="s">
        <v>963</v>
      </c>
      <c r="G328" s="1" t="s">
        <v>264</v>
      </c>
      <c r="I328" s="1" t="s">
        <v>278</v>
      </c>
      <c r="K328" s="1" t="s">
        <v>964</v>
      </c>
      <c r="M328" s="1" t="s">
        <v>379</v>
      </c>
      <c r="N328" s="1" t="s">
        <v>1625</v>
      </c>
      <c r="O328" s="1" t="s">
        <v>35</v>
      </c>
      <c r="P328" s="1" t="s">
        <v>1627</v>
      </c>
      <c r="Q328" s="1" t="s">
        <v>1645</v>
      </c>
      <c r="R328" s="1" t="s">
        <v>1646</v>
      </c>
    </row>
    <row r="329" spans="1:18" x14ac:dyDescent="0.45">
      <c r="A329" s="6">
        <f t="shared" si="6"/>
        <v>5201</v>
      </c>
      <c r="B329" s="6">
        <f>COUNTIF(D$1:D329,D329)</f>
        <v>1</v>
      </c>
      <c r="C329" s="1">
        <v>520</v>
      </c>
      <c r="D329" s="1" t="s">
        <v>965</v>
      </c>
      <c r="F329" s="1" t="s">
        <v>966</v>
      </c>
      <c r="G329" s="1" t="s">
        <v>243</v>
      </c>
      <c r="I329" s="1" t="s">
        <v>278</v>
      </c>
      <c r="K329" s="1" t="s">
        <v>967</v>
      </c>
      <c r="M329" s="1" t="s">
        <v>379</v>
      </c>
      <c r="N329" s="1" t="s">
        <v>1625</v>
      </c>
      <c r="O329" s="1" t="s">
        <v>35</v>
      </c>
      <c r="P329" s="1" t="s">
        <v>1627</v>
      </c>
      <c r="Q329" s="1" t="s">
        <v>1645</v>
      </c>
      <c r="R329" s="1" t="s">
        <v>1646</v>
      </c>
    </row>
    <row r="330" spans="1:18" x14ac:dyDescent="0.45">
      <c r="A330" s="6">
        <f t="shared" si="6"/>
        <v>5211</v>
      </c>
      <c r="B330" s="6">
        <f>COUNTIF(D$1:D330,D330)</f>
        <v>1</v>
      </c>
      <c r="C330" s="1">
        <v>521</v>
      </c>
      <c r="D330" s="1" t="s">
        <v>968</v>
      </c>
      <c r="F330" s="1" t="s">
        <v>969</v>
      </c>
      <c r="G330" s="1" t="s">
        <v>243</v>
      </c>
      <c r="I330" s="1" t="s">
        <v>278</v>
      </c>
      <c r="K330" s="1" t="s">
        <v>970</v>
      </c>
      <c r="M330" s="1" t="s">
        <v>379</v>
      </c>
      <c r="N330" s="1" t="s">
        <v>1625</v>
      </c>
      <c r="O330" s="1" t="s">
        <v>35</v>
      </c>
      <c r="P330" s="1" t="s">
        <v>1627</v>
      </c>
      <c r="Q330" s="1" t="s">
        <v>1645</v>
      </c>
      <c r="R330" s="1" t="s">
        <v>1646</v>
      </c>
    </row>
    <row r="331" spans="1:18" x14ac:dyDescent="0.45">
      <c r="A331" s="6">
        <f t="shared" si="6"/>
        <v>50272</v>
      </c>
      <c r="B331" s="6">
        <f>COUNTIF(D$1:D331,D331)</f>
        <v>2</v>
      </c>
      <c r="C331" s="1">
        <v>5027</v>
      </c>
      <c r="D331" s="1" t="s">
        <v>300</v>
      </c>
      <c r="F331" s="1" t="s">
        <v>301</v>
      </c>
      <c r="G331" s="1" t="s">
        <v>145</v>
      </c>
      <c r="I331" s="1" t="s">
        <v>278</v>
      </c>
      <c r="K331" s="1" t="s">
        <v>765</v>
      </c>
      <c r="M331" s="1" t="s">
        <v>399</v>
      </c>
      <c r="N331" s="1" t="s">
        <v>1625</v>
      </c>
      <c r="O331" s="1" t="s">
        <v>35</v>
      </c>
      <c r="P331" s="1" t="s">
        <v>1627</v>
      </c>
      <c r="Q331" s="1" t="s">
        <v>1645</v>
      </c>
      <c r="R331" s="1" t="s">
        <v>1646</v>
      </c>
    </row>
    <row r="332" spans="1:18" x14ac:dyDescent="0.45">
      <c r="A332" s="6">
        <f t="shared" si="6"/>
        <v>4052</v>
      </c>
      <c r="B332" s="6">
        <f>COUNTIF(D$1:D332,D332)</f>
        <v>2</v>
      </c>
      <c r="C332" s="1">
        <v>405</v>
      </c>
      <c r="D332" s="1" t="s">
        <v>276</v>
      </c>
      <c r="F332" s="1" t="s">
        <v>277</v>
      </c>
      <c r="G332" s="1" t="s">
        <v>238</v>
      </c>
      <c r="I332" s="1" t="s">
        <v>278</v>
      </c>
      <c r="K332" s="1" t="s">
        <v>971</v>
      </c>
      <c r="M332" s="1" t="s">
        <v>399</v>
      </c>
      <c r="N332" s="1" t="s">
        <v>1625</v>
      </c>
      <c r="O332" s="1" t="s">
        <v>35</v>
      </c>
      <c r="P332" s="1" t="s">
        <v>1627</v>
      </c>
      <c r="Q332" s="1" t="s">
        <v>1645</v>
      </c>
      <c r="R332" s="1" t="s">
        <v>1646</v>
      </c>
    </row>
    <row r="333" spans="1:18" x14ac:dyDescent="0.45">
      <c r="A333" s="6">
        <f t="shared" si="6"/>
        <v>2521</v>
      </c>
      <c r="B333" s="6">
        <f>COUNTIF(D$1:D333,D333)</f>
        <v>1</v>
      </c>
      <c r="C333" s="1">
        <v>252</v>
      </c>
      <c r="D333" s="1" t="s">
        <v>972</v>
      </c>
      <c r="F333" s="1" t="s">
        <v>973</v>
      </c>
      <c r="G333" s="1" t="s">
        <v>264</v>
      </c>
      <c r="I333" s="1" t="s">
        <v>278</v>
      </c>
      <c r="K333" s="1" t="s">
        <v>655</v>
      </c>
      <c r="M333" s="1" t="s">
        <v>399</v>
      </c>
      <c r="N333" s="1" t="s">
        <v>1625</v>
      </c>
      <c r="O333" s="1" t="s">
        <v>35</v>
      </c>
      <c r="P333" s="1" t="s">
        <v>1627</v>
      </c>
      <c r="Q333" s="1" t="s">
        <v>1645</v>
      </c>
      <c r="R333" s="1" t="s">
        <v>1646</v>
      </c>
    </row>
    <row r="334" spans="1:18" x14ac:dyDescent="0.45">
      <c r="A334" s="6">
        <f t="shared" si="6"/>
        <v>2501</v>
      </c>
      <c r="B334" s="6">
        <f>COUNTIF(D$1:D334,D334)</f>
        <v>1</v>
      </c>
      <c r="C334" s="1">
        <v>250</v>
      </c>
      <c r="D334" s="1" t="s">
        <v>974</v>
      </c>
      <c r="F334" s="1" t="s">
        <v>975</v>
      </c>
      <c r="G334" s="1" t="s">
        <v>264</v>
      </c>
      <c r="I334" s="1" t="s">
        <v>278</v>
      </c>
      <c r="K334" s="1" t="s">
        <v>466</v>
      </c>
      <c r="M334" s="1" t="s">
        <v>399</v>
      </c>
      <c r="N334" s="1" t="s">
        <v>1625</v>
      </c>
      <c r="O334" s="1" t="s">
        <v>35</v>
      </c>
      <c r="P334" s="1" t="s">
        <v>1627</v>
      </c>
      <c r="Q334" s="1" t="s">
        <v>1645</v>
      </c>
      <c r="R334" s="1" t="s">
        <v>1646</v>
      </c>
    </row>
    <row r="335" spans="1:18" x14ac:dyDescent="0.45">
      <c r="A335" s="6">
        <f t="shared" si="6"/>
        <v>52791</v>
      </c>
      <c r="B335" s="6">
        <f>COUNTIF(D$1:D335,D335)</f>
        <v>1</v>
      </c>
      <c r="C335" s="1">
        <v>5279</v>
      </c>
      <c r="D335" s="1" t="s">
        <v>976</v>
      </c>
      <c r="F335" s="1" t="s">
        <v>977</v>
      </c>
      <c r="G335" s="1" t="s">
        <v>522</v>
      </c>
      <c r="I335" s="1" t="s">
        <v>278</v>
      </c>
      <c r="K335" s="1" t="s">
        <v>978</v>
      </c>
      <c r="M335" s="1" t="s">
        <v>399</v>
      </c>
      <c r="N335" s="1" t="s">
        <v>1625</v>
      </c>
      <c r="O335" s="1" t="s">
        <v>35</v>
      </c>
      <c r="P335" s="1" t="s">
        <v>1627</v>
      </c>
      <c r="Q335" s="1" t="s">
        <v>1645</v>
      </c>
      <c r="R335" s="1" t="s">
        <v>1646</v>
      </c>
    </row>
    <row r="336" spans="1:18" x14ac:dyDescent="0.45">
      <c r="A336" s="6">
        <f t="shared" si="6"/>
        <v>4062</v>
      </c>
      <c r="B336" s="6">
        <f>COUNTIF(D$1:D336,D336)</f>
        <v>2</v>
      </c>
      <c r="C336" s="1">
        <v>406</v>
      </c>
      <c r="D336" s="1" t="s">
        <v>302</v>
      </c>
      <c r="F336" s="1" t="s">
        <v>303</v>
      </c>
      <c r="G336" s="1" t="s">
        <v>238</v>
      </c>
      <c r="I336" s="1" t="s">
        <v>278</v>
      </c>
      <c r="K336" s="1" t="s">
        <v>979</v>
      </c>
      <c r="M336" s="1" t="s">
        <v>399</v>
      </c>
      <c r="N336" s="1" t="s">
        <v>1625</v>
      </c>
      <c r="O336" s="1" t="s">
        <v>35</v>
      </c>
      <c r="P336" s="1" t="s">
        <v>1627</v>
      </c>
      <c r="Q336" s="1" t="s">
        <v>1645</v>
      </c>
      <c r="R336" s="1" t="s">
        <v>1646</v>
      </c>
    </row>
    <row r="337" spans="1:18" x14ac:dyDescent="0.45">
      <c r="A337" s="6">
        <f t="shared" si="6"/>
        <v>2541</v>
      </c>
      <c r="B337" s="6">
        <f>COUNTIF(D$1:D337,D337)</f>
        <v>1</v>
      </c>
      <c r="C337" s="1">
        <v>254</v>
      </c>
      <c r="D337" s="1" t="s">
        <v>980</v>
      </c>
      <c r="F337" s="1" t="s">
        <v>981</v>
      </c>
      <c r="G337" s="1" t="s">
        <v>264</v>
      </c>
      <c r="I337" s="1" t="s">
        <v>265</v>
      </c>
      <c r="K337" s="1" t="s">
        <v>982</v>
      </c>
      <c r="M337" s="1" t="s">
        <v>399</v>
      </c>
      <c r="N337" s="1" t="s">
        <v>1625</v>
      </c>
      <c r="O337" s="1" t="s">
        <v>35</v>
      </c>
      <c r="P337" s="1" t="s">
        <v>1627</v>
      </c>
      <c r="Q337" s="1" t="s">
        <v>1645</v>
      </c>
      <c r="R337" s="1" t="s">
        <v>1646</v>
      </c>
    </row>
    <row r="338" spans="1:18" x14ac:dyDescent="0.45">
      <c r="A338" s="6">
        <f t="shared" si="6"/>
        <v>2091</v>
      </c>
      <c r="B338" s="6">
        <f>COUNTIF(D$1:D338,D338)</f>
        <v>1</v>
      </c>
      <c r="C338" s="1">
        <v>209</v>
      </c>
      <c r="D338" s="1" t="s">
        <v>983</v>
      </c>
      <c r="F338" s="1" t="s">
        <v>984</v>
      </c>
      <c r="G338" s="1" t="s">
        <v>264</v>
      </c>
      <c r="I338" s="1" t="s">
        <v>278</v>
      </c>
      <c r="K338" s="1" t="s">
        <v>985</v>
      </c>
      <c r="M338" s="1" t="s">
        <v>581</v>
      </c>
      <c r="N338" s="1" t="s">
        <v>1629</v>
      </c>
      <c r="O338" s="1" t="s">
        <v>34</v>
      </c>
      <c r="P338" s="1" t="s">
        <v>1627</v>
      </c>
      <c r="Q338" s="1" t="s">
        <v>1645</v>
      </c>
      <c r="R338" s="1" t="s">
        <v>1646</v>
      </c>
    </row>
    <row r="339" spans="1:18" x14ac:dyDescent="0.45">
      <c r="A339" s="6">
        <f t="shared" si="6"/>
        <v>2081</v>
      </c>
      <c r="B339" s="6">
        <f>COUNTIF(D$1:D339,D339)</f>
        <v>1</v>
      </c>
      <c r="C339" s="1">
        <v>208</v>
      </c>
      <c r="D339" s="1" t="s">
        <v>986</v>
      </c>
      <c r="F339" s="1" t="s">
        <v>987</v>
      </c>
      <c r="G339" s="1" t="s">
        <v>264</v>
      </c>
      <c r="I339" s="1" t="s">
        <v>278</v>
      </c>
      <c r="K339" s="1" t="s">
        <v>964</v>
      </c>
      <c r="M339" s="1" t="s">
        <v>581</v>
      </c>
      <c r="N339" s="1" t="s">
        <v>1629</v>
      </c>
      <c r="O339" s="1" t="s">
        <v>34</v>
      </c>
      <c r="P339" s="1" t="s">
        <v>1627</v>
      </c>
      <c r="Q339" s="1" t="s">
        <v>1645</v>
      </c>
      <c r="R339" s="1" t="s">
        <v>1646</v>
      </c>
    </row>
    <row r="340" spans="1:18" x14ac:dyDescent="0.45">
      <c r="A340" s="6">
        <f t="shared" si="6"/>
        <v>2101</v>
      </c>
      <c r="B340" s="6">
        <f>COUNTIF(D$1:D340,D340)</f>
        <v>1</v>
      </c>
      <c r="C340" s="1">
        <v>210</v>
      </c>
      <c r="D340" s="1" t="s">
        <v>988</v>
      </c>
      <c r="F340" s="1" t="s">
        <v>989</v>
      </c>
      <c r="G340" s="1" t="s">
        <v>264</v>
      </c>
      <c r="I340" s="1" t="s">
        <v>278</v>
      </c>
      <c r="K340" s="1" t="s">
        <v>990</v>
      </c>
      <c r="M340" s="1" t="s">
        <v>581</v>
      </c>
      <c r="N340" s="1" t="s">
        <v>1629</v>
      </c>
      <c r="O340" s="1" t="s">
        <v>34</v>
      </c>
      <c r="P340" s="1" t="s">
        <v>1627</v>
      </c>
      <c r="Q340" s="1" t="s">
        <v>1645</v>
      </c>
      <c r="R340" s="1" t="s">
        <v>1646</v>
      </c>
    </row>
    <row r="341" spans="1:18" x14ac:dyDescent="0.45">
      <c r="A341" s="6">
        <f t="shared" si="6"/>
        <v>2191</v>
      </c>
      <c r="B341" s="6">
        <f>COUNTIF(D$1:D341,D341)</f>
        <v>1</v>
      </c>
      <c r="C341" s="1">
        <v>219</v>
      </c>
      <c r="D341" s="1" t="s">
        <v>991</v>
      </c>
      <c r="F341" s="1" t="s">
        <v>992</v>
      </c>
      <c r="G341" s="1" t="s">
        <v>264</v>
      </c>
      <c r="I341" s="1" t="s">
        <v>265</v>
      </c>
      <c r="K341" s="1" t="s">
        <v>993</v>
      </c>
      <c r="M341" s="1" t="s">
        <v>581</v>
      </c>
      <c r="N341" s="1" t="s">
        <v>1629</v>
      </c>
      <c r="O341" s="1" t="s">
        <v>34</v>
      </c>
      <c r="P341" s="1" t="s">
        <v>1627</v>
      </c>
      <c r="Q341" s="1" t="s">
        <v>1645</v>
      </c>
      <c r="R341" s="1" t="s">
        <v>1646</v>
      </c>
    </row>
    <row r="342" spans="1:18" x14ac:dyDescent="0.45">
      <c r="A342" s="6">
        <f t="shared" si="6"/>
        <v>2312</v>
      </c>
      <c r="B342" s="6">
        <f>COUNTIF(D$1:D342,D342)</f>
        <v>2</v>
      </c>
      <c r="C342" s="1">
        <v>231</v>
      </c>
      <c r="D342" s="1" t="s">
        <v>319</v>
      </c>
      <c r="F342" s="1" t="s">
        <v>320</v>
      </c>
      <c r="G342" s="1" t="s">
        <v>264</v>
      </c>
      <c r="I342" s="1" t="s">
        <v>251</v>
      </c>
      <c r="K342" s="1" t="s">
        <v>994</v>
      </c>
      <c r="M342" s="1" t="s">
        <v>581</v>
      </c>
      <c r="N342" s="1" t="s">
        <v>1629</v>
      </c>
      <c r="O342" s="1" t="s">
        <v>34</v>
      </c>
      <c r="P342" s="1" t="s">
        <v>1627</v>
      </c>
      <c r="Q342" s="1" t="s">
        <v>1645</v>
      </c>
      <c r="R342" s="1" t="s">
        <v>1646</v>
      </c>
    </row>
    <row r="343" spans="1:18" x14ac:dyDescent="0.45">
      <c r="A343" s="6">
        <f t="shared" si="6"/>
        <v>2322</v>
      </c>
      <c r="B343" s="6">
        <f>COUNTIF(D$1:D343,D343)</f>
        <v>2</v>
      </c>
      <c r="C343" s="1">
        <v>232</v>
      </c>
      <c r="D343" s="1" t="s">
        <v>322</v>
      </c>
      <c r="F343" s="1" t="s">
        <v>323</v>
      </c>
      <c r="G343" s="1" t="s">
        <v>264</v>
      </c>
      <c r="I343" s="1" t="s">
        <v>251</v>
      </c>
      <c r="K343" s="1" t="s">
        <v>995</v>
      </c>
      <c r="M343" s="1" t="s">
        <v>581</v>
      </c>
      <c r="N343" s="1" t="s">
        <v>1629</v>
      </c>
      <c r="O343" s="1" t="s">
        <v>34</v>
      </c>
      <c r="P343" s="1" t="s">
        <v>1627</v>
      </c>
      <c r="Q343" s="1" t="s">
        <v>1645</v>
      </c>
      <c r="R343" s="1" t="s">
        <v>1646</v>
      </c>
    </row>
    <row r="344" spans="1:18" x14ac:dyDescent="0.45">
      <c r="A344" s="6">
        <f t="shared" si="6"/>
        <v>2271</v>
      </c>
      <c r="B344" s="6">
        <f>COUNTIF(D$1:D344,D344)</f>
        <v>1</v>
      </c>
      <c r="C344" s="1">
        <v>227</v>
      </c>
      <c r="D344" s="1" t="s">
        <v>996</v>
      </c>
      <c r="F344" s="1" t="s">
        <v>997</v>
      </c>
      <c r="G344" s="1" t="s">
        <v>264</v>
      </c>
      <c r="I344" s="1" t="s">
        <v>239</v>
      </c>
      <c r="K344" s="1" t="s">
        <v>1648</v>
      </c>
      <c r="M344" s="1" t="s">
        <v>581</v>
      </c>
      <c r="N344" s="1" t="s">
        <v>1629</v>
      </c>
      <c r="O344" s="1" t="s">
        <v>34</v>
      </c>
      <c r="P344" s="1" t="s">
        <v>1627</v>
      </c>
      <c r="Q344" s="1" t="s">
        <v>1645</v>
      </c>
      <c r="R344" s="1" t="s">
        <v>1646</v>
      </c>
    </row>
    <row r="345" spans="1:18" x14ac:dyDescent="0.45">
      <c r="A345" s="6">
        <f t="shared" si="6"/>
        <v>50541</v>
      </c>
      <c r="B345" s="6">
        <f>COUNTIF(D$1:D345,D345)</f>
        <v>1</v>
      </c>
      <c r="C345" s="1">
        <v>5054</v>
      </c>
      <c r="D345" s="1" t="s">
        <v>998</v>
      </c>
      <c r="F345" s="1" t="s">
        <v>999</v>
      </c>
      <c r="G345" s="1" t="s">
        <v>145</v>
      </c>
      <c r="I345" s="1" t="s">
        <v>239</v>
      </c>
      <c r="K345" s="1" t="s">
        <v>1000</v>
      </c>
      <c r="M345" s="1" t="s">
        <v>1001</v>
      </c>
      <c r="N345" s="1" t="s">
        <v>1629</v>
      </c>
      <c r="O345" s="1" t="s">
        <v>34</v>
      </c>
      <c r="P345" s="1" t="s">
        <v>1627</v>
      </c>
      <c r="Q345" s="1" t="s">
        <v>1645</v>
      </c>
      <c r="R345" s="1" t="s">
        <v>1646</v>
      </c>
    </row>
    <row r="346" spans="1:18" x14ac:dyDescent="0.45">
      <c r="A346" s="6">
        <f t="shared" si="6"/>
        <v>2171</v>
      </c>
      <c r="B346" s="6">
        <f>COUNTIF(D$1:D346,D346)</f>
        <v>1</v>
      </c>
      <c r="C346" s="1">
        <v>217</v>
      </c>
      <c r="D346" s="1" t="s">
        <v>1002</v>
      </c>
      <c r="F346" s="1" t="s">
        <v>1003</v>
      </c>
      <c r="G346" s="1" t="s">
        <v>264</v>
      </c>
      <c r="I346" s="1" t="s">
        <v>265</v>
      </c>
      <c r="K346" s="1" t="s">
        <v>1004</v>
      </c>
      <c r="M346" s="1" t="s">
        <v>1001</v>
      </c>
      <c r="N346" s="1" t="s">
        <v>1629</v>
      </c>
      <c r="O346" s="1" t="s">
        <v>34</v>
      </c>
      <c r="P346" s="1" t="s">
        <v>1627</v>
      </c>
      <c r="Q346" s="1" t="s">
        <v>1645</v>
      </c>
      <c r="R346" s="1" t="s">
        <v>1646</v>
      </c>
    </row>
    <row r="347" spans="1:18" x14ac:dyDescent="0.45">
      <c r="A347" s="6">
        <f t="shared" si="6"/>
        <v>2302</v>
      </c>
      <c r="B347" s="6">
        <f>COUNTIF(D$1:D347,D347)</f>
        <v>2</v>
      </c>
      <c r="C347" s="1">
        <v>230</v>
      </c>
      <c r="D347" s="1" t="s">
        <v>313</v>
      </c>
      <c r="F347" s="1" t="s">
        <v>314</v>
      </c>
      <c r="G347" s="1" t="s">
        <v>264</v>
      </c>
      <c r="I347" s="1" t="s">
        <v>251</v>
      </c>
      <c r="K347" s="1" t="s">
        <v>1005</v>
      </c>
      <c r="M347" s="1" t="s">
        <v>1001</v>
      </c>
      <c r="N347" s="1" t="s">
        <v>1629</v>
      </c>
      <c r="O347" s="1" t="s">
        <v>34</v>
      </c>
      <c r="P347" s="1" t="s">
        <v>1627</v>
      </c>
      <c r="Q347" s="1" t="s">
        <v>1645</v>
      </c>
      <c r="R347" s="1" t="s">
        <v>1646</v>
      </c>
    </row>
    <row r="348" spans="1:18" x14ac:dyDescent="0.45">
      <c r="A348" s="6">
        <f t="shared" si="6"/>
        <v>1122</v>
      </c>
      <c r="B348" s="6">
        <f>COUNTIF(D$1:D348,D348)</f>
        <v>2</v>
      </c>
      <c r="C348" s="1">
        <v>112</v>
      </c>
      <c r="D348" s="1" t="s">
        <v>316</v>
      </c>
      <c r="F348" s="1" t="s">
        <v>317</v>
      </c>
      <c r="G348" s="1" t="s">
        <v>134</v>
      </c>
      <c r="I348" s="1" t="s">
        <v>272</v>
      </c>
      <c r="K348" s="1" t="s">
        <v>1006</v>
      </c>
      <c r="M348" s="1" t="s">
        <v>1001</v>
      </c>
      <c r="N348" s="1" t="s">
        <v>1629</v>
      </c>
      <c r="O348" s="1" t="s">
        <v>34</v>
      </c>
      <c r="P348" s="1" t="s">
        <v>1627</v>
      </c>
      <c r="Q348" s="1" t="s">
        <v>1645</v>
      </c>
      <c r="R348" s="1" t="s">
        <v>1646</v>
      </c>
    </row>
    <row r="349" spans="1:18" x14ac:dyDescent="0.45">
      <c r="A349" s="6">
        <f t="shared" si="6"/>
        <v>2241</v>
      </c>
      <c r="B349" s="6">
        <f>COUNTIF(D$1:D349,D349)</f>
        <v>1</v>
      </c>
      <c r="C349" s="1">
        <v>224</v>
      </c>
      <c r="D349" s="1" t="s">
        <v>1007</v>
      </c>
      <c r="F349" s="1" t="s">
        <v>1008</v>
      </c>
      <c r="G349" s="1" t="s">
        <v>264</v>
      </c>
      <c r="I349" s="1" t="s">
        <v>265</v>
      </c>
      <c r="K349" s="1" t="s">
        <v>1009</v>
      </c>
      <c r="M349" s="1" t="s">
        <v>1001</v>
      </c>
      <c r="N349" s="1" t="s">
        <v>1629</v>
      </c>
      <c r="O349" s="1" t="s">
        <v>34</v>
      </c>
      <c r="P349" s="1" t="s">
        <v>1627</v>
      </c>
      <c r="Q349" s="1" t="s">
        <v>1645</v>
      </c>
      <c r="R349" s="1" t="s">
        <v>1646</v>
      </c>
    </row>
    <row r="350" spans="1:18" x14ac:dyDescent="0.45">
      <c r="A350" s="6">
        <f t="shared" si="6"/>
        <v>1132</v>
      </c>
      <c r="B350" s="6">
        <f>COUNTIF(D$1:D350,D350)</f>
        <v>2</v>
      </c>
      <c r="C350" s="1">
        <v>113</v>
      </c>
      <c r="D350" s="1" t="s">
        <v>325</v>
      </c>
      <c r="F350" s="1" t="s">
        <v>326</v>
      </c>
      <c r="G350" s="1" t="s">
        <v>134</v>
      </c>
      <c r="I350" s="1" t="s">
        <v>272</v>
      </c>
      <c r="K350" s="1" t="s">
        <v>1648</v>
      </c>
      <c r="M350" s="1" t="s">
        <v>1001</v>
      </c>
      <c r="N350" s="1" t="s">
        <v>1629</v>
      </c>
      <c r="O350" s="1" t="s">
        <v>34</v>
      </c>
      <c r="P350" s="1" t="s">
        <v>1627</v>
      </c>
      <c r="Q350" s="1" t="s">
        <v>1645</v>
      </c>
      <c r="R350" s="1" t="s">
        <v>1646</v>
      </c>
    </row>
    <row r="351" spans="1:18" x14ac:dyDescent="0.45">
      <c r="A351" s="6">
        <f t="shared" si="6"/>
        <v>50531</v>
      </c>
      <c r="B351" s="6">
        <f>COUNTIF(D$1:D351,D351)</f>
        <v>1</v>
      </c>
      <c r="C351" s="1">
        <v>5053</v>
      </c>
      <c r="D351" s="1" t="s">
        <v>1010</v>
      </c>
      <c r="F351" s="1" t="s">
        <v>1011</v>
      </c>
      <c r="G351" s="1" t="s">
        <v>145</v>
      </c>
      <c r="I351" s="1" t="s">
        <v>251</v>
      </c>
      <c r="K351" s="1" t="s">
        <v>1648</v>
      </c>
      <c r="M351" s="1" t="s">
        <v>1001</v>
      </c>
      <c r="N351" s="1" t="s">
        <v>1629</v>
      </c>
      <c r="O351" s="1" t="s">
        <v>34</v>
      </c>
      <c r="P351" s="1" t="s">
        <v>1627</v>
      </c>
      <c r="Q351" s="1" t="s">
        <v>1645</v>
      </c>
      <c r="R351" s="1" t="s">
        <v>1646</v>
      </c>
    </row>
    <row r="352" spans="1:18" x14ac:dyDescent="0.45">
      <c r="A352" s="6">
        <f t="shared" si="6"/>
        <v>2282</v>
      </c>
      <c r="B352" s="6">
        <f>COUNTIF(D$1:D352,D352)</f>
        <v>2</v>
      </c>
      <c r="C352" s="1">
        <v>228</v>
      </c>
      <c r="D352" s="1" t="s">
        <v>310</v>
      </c>
      <c r="F352" s="1" t="s">
        <v>311</v>
      </c>
      <c r="G352" s="1" t="s">
        <v>264</v>
      </c>
      <c r="I352" s="1" t="s">
        <v>251</v>
      </c>
      <c r="K352" s="1" t="s">
        <v>1012</v>
      </c>
      <c r="M352" s="1" t="s">
        <v>1013</v>
      </c>
      <c r="N352" s="1" t="s">
        <v>1629</v>
      </c>
      <c r="O352" s="1" t="s">
        <v>34</v>
      </c>
      <c r="P352" s="1" t="s">
        <v>1627</v>
      </c>
      <c r="Q352" s="1" t="s">
        <v>1645</v>
      </c>
      <c r="R352" s="1" t="s">
        <v>1646</v>
      </c>
    </row>
    <row r="353" spans="1:18" x14ac:dyDescent="0.45">
      <c r="A353" s="6">
        <f t="shared" si="6"/>
        <v>2292</v>
      </c>
      <c r="B353" s="6">
        <f>COUNTIF(D$1:D353,D353)</f>
        <v>2</v>
      </c>
      <c r="C353" s="1">
        <v>229</v>
      </c>
      <c r="D353" s="1" t="s">
        <v>327</v>
      </c>
      <c r="F353" s="1" t="s">
        <v>328</v>
      </c>
      <c r="G353" s="1" t="s">
        <v>264</v>
      </c>
      <c r="I353" s="1" t="s">
        <v>251</v>
      </c>
      <c r="K353" s="1" t="s">
        <v>1014</v>
      </c>
      <c r="M353" s="1" t="s">
        <v>1013</v>
      </c>
      <c r="N353" s="1" t="s">
        <v>1629</v>
      </c>
      <c r="O353" s="1" t="s">
        <v>34</v>
      </c>
      <c r="P353" s="1" t="s">
        <v>1627</v>
      </c>
      <c r="Q353" s="1" t="s">
        <v>1645</v>
      </c>
      <c r="R353" s="1" t="s">
        <v>1646</v>
      </c>
    </row>
    <row r="354" spans="1:18" x14ac:dyDescent="0.45">
      <c r="A354" s="6">
        <f t="shared" si="6"/>
        <v>54341</v>
      </c>
      <c r="B354" s="6">
        <f>COUNTIF(D$1:D354,D354)</f>
        <v>1</v>
      </c>
      <c r="C354" s="1">
        <v>5434</v>
      </c>
      <c r="D354" s="1" t="s">
        <v>1015</v>
      </c>
      <c r="F354" s="1" t="s">
        <v>1016</v>
      </c>
      <c r="G354" s="1" t="s">
        <v>106</v>
      </c>
      <c r="I354" s="1" t="s">
        <v>251</v>
      </c>
      <c r="K354" s="1" t="s">
        <v>993</v>
      </c>
      <c r="M354" s="1" t="s">
        <v>1013</v>
      </c>
      <c r="N354" s="1" t="s">
        <v>1629</v>
      </c>
      <c r="O354" s="1" t="s">
        <v>34</v>
      </c>
      <c r="P354" s="1" t="s">
        <v>1627</v>
      </c>
      <c r="Q354" s="1" t="s">
        <v>1645</v>
      </c>
      <c r="R354" s="1" t="s">
        <v>1646</v>
      </c>
    </row>
    <row r="355" spans="1:18" x14ac:dyDescent="0.45">
      <c r="A355" s="6">
        <f t="shared" si="6"/>
        <v>50242</v>
      </c>
      <c r="B355" s="6">
        <f>COUNTIF(D$1:D355,D355)</f>
        <v>2</v>
      </c>
      <c r="C355" s="1">
        <v>5024</v>
      </c>
      <c r="D355" s="1" t="s">
        <v>304</v>
      </c>
      <c r="F355" s="1" t="s">
        <v>305</v>
      </c>
      <c r="G355" s="1" t="s">
        <v>145</v>
      </c>
      <c r="I355" s="1" t="s">
        <v>251</v>
      </c>
      <c r="K355" s="1" t="s">
        <v>906</v>
      </c>
      <c r="M355" s="1" t="s">
        <v>1013</v>
      </c>
      <c r="N355" s="1" t="s">
        <v>1629</v>
      </c>
      <c r="O355" s="1" t="s">
        <v>34</v>
      </c>
      <c r="P355" s="1" t="s">
        <v>1627</v>
      </c>
      <c r="Q355" s="1" t="s">
        <v>1645</v>
      </c>
      <c r="R355" s="1" t="s">
        <v>1646</v>
      </c>
    </row>
    <row r="356" spans="1:18" x14ac:dyDescent="0.45">
      <c r="A356" s="6">
        <f t="shared" si="6"/>
        <v>5072</v>
      </c>
      <c r="B356" s="6">
        <f>COUNTIF(D$1:D356,D356)</f>
        <v>2</v>
      </c>
      <c r="C356" s="1">
        <v>507</v>
      </c>
      <c r="D356" s="1" t="s">
        <v>347</v>
      </c>
      <c r="F356" s="1" t="s">
        <v>348</v>
      </c>
      <c r="G356" s="1" t="s">
        <v>243</v>
      </c>
      <c r="I356" s="1" t="s">
        <v>239</v>
      </c>
      <c r="K356" s="1" t="s">
        <v>1017</v>
      </c>
      <c r="M356" s="1" t="s">
        <v>1013</v>
      </c>
      <c r="N356" s="1" t="s">
        <v>1629</v>
      </c>
      <c r="O356" s="1" t="s">
        <v>34</v>
      </c>
      <c r="P356" s="1" t="s">
        <v>1627</v>
      </c>
      <c r="Q356" s="1" t="s">
        <v>1645</v>
      </c>
      <c r="R356" s="1" t="s">
        <v>1646</v>
      </c>
    </row>
    <row r="357" spans="1:18" x14ac:dyDescent="0.45">
      <c r="A357" s="6">
        <f t="shared" si="6"/>
        <v>2161</v>
      </c>
      <c r="B357" s="6">
        <f>COUNTIF(D$1:D357,D357)</f>
        <v>1</v>
      </c>
      <c r="C357" s="1">
        <v>216</v>
      </c>
      <c r="D357" s="1" t="s">
        <v>1018</v>
      </c>
      <c r="F357" s="1" t="s">
        <v>1019</v>
      </c>
      <c r="G357" s="1" t="s">
        <v>264</v>
      </c>
      <c r="I357" s="1" t="s">
        <v>265</v>
      </c>
      <c r="K357" s="1" t="s">
        <v>1648</v>
      </c>
      <c r="M357" s="1" t="s">
        <v>1013</v>
      </c>
      <c r="N357" s="1" t="s">
        <v>1629</v>
      </c>
      <c r="O357" s="1" t="s">
        <v>34</v>
      </c>
      <c r="P357" s="1" t="s">
        <v>1627</v>
      </c>
      <c r="Q357" s="1" t="s">
        <v>1645</v>
      </c>
      <c r="R357" s="1" t="s">
        <v>1646</v>
      </c>
    </row>
    <row r="358" spans="1:18" x14ac:dyDescent="0.45">
      <c r="A358" s="6">
        <f t="shared" si="6"/>
        <v>2231</v>
      </c>
      <c r="B358" s="6">
        <f>COUNTIF(D$1:D358,D358)</f>
        <v>1</v>
      </c>
      <c r="C358" s="1">
        <v>223</v>
      </c>
      <c r="D358" s="1" t="s">
        <v>1020</v>
      </c>
      <c r="F358" s="1" t="s">
        <v>1021</v>
      </c>
      <c r="G358" s="1" t="s">
        <v>264</v>
      </c>
      <c r="I358" s="1" t="s">
        <v>265</v>
      </c>
      <c r="K358" s="1" t="s">
        <v>1648</v>
      </c>
      <c r="M358" s="1" t="s">
        <v>1013</v>
      </c>
      <c r="N358" s="1" t="s">
        <v>1629</v>
      </c>
      <c r="O358" s="1" t="s">
        <v>34</v>
      </c>
      <c r="P358" s="1" t="s">
        <v>1627</v>
      </c>
      <c r="Q358" s="1" t="s">
        <v>1645</v>
      </c>
      <c r="R358" s="1" t="s">
        <v>1646</v>
      </c>
    </row>
    <row r="359" spans="1:18" x14ac:dyDescent="0.45">
      <c r="A359" s="6">
        <f t="shared" si="6"/>
        <v>3021</v>
      </c>
      <c r="B359" s="6">
        <f>COUNTIF(D$1:D359,D359)</f>
        <v>1</v>
      </c>
      <c r="C359" s="1">
        <v>302</v>
      </c>
      <c r="D359" s="1" t="s">
        <v>1022</v>
      </c>
      <c r="F359" s="1" t="s">
        <v>1023</v>
      </c>
      <c r="G359" s="1" t="s">
        <v>247</v>
      </c>
      <c r="I359" s="1" t="s">
        <v>239</v>
      </c>
      <c r="K359" s="1" t="s">
        <v>1024</v>
      </c>
      <c r="M359" s="1" t="s">
        <v>1025</v>
      </c>
      <c r="N359" s="1" t="s">
        <v>1629</v>
      </c>
      <c r="O359" s="1" t="s">
        <v>34</v>
      </c>
      <c r="P359" s="1" t="s">
        <v>1627</v>
      </c>
      <c r="Q359" s="1" t="s">
        <v>1645</v>
      </c>
      <c r="R359" s="1" t="s">
        <v>1646</v>
      </c>
    </row>
    <row r="360" spans="1:18" x14ac:dyDescent="0.45">
      <c r="A360" s="6">
        <f t="shared" si="6"/>
        <v>1102</v>
      </c>
      <c r="B360" s="6">
        <f>COUNTIF(D$1:D360,D360)</f>
        <v>2</v>
      </c>
      <c r="C360" s="1">
        <v>110</v>
      </c>
      <c r="D360" s="1" t="s">
        <v>335</v>
      </c>
      <c r="F360" s="1" t="s">
        <v>336</v>
      </c>
      <c r="G360" s="1" t="s">
        <v>134</v>
      </c>
      <c r="I360" s="1" t="s">
        <v>251</v>
      </c>
      <c r="K360" s="1" t="s">
        <v>1026</v>
      </c>
      <c r="M360" s="1" t="s">
        <v>1025</v>
      </c>
      <c r="N360" s="1" t="s">
        <v>1629</v>
      </c>
      <c r="O360" s="1" t="s">
        <v>34</v>
      </c>
      <c r="P360" s="1" t="s">
        <v>1627</v>
      </c>
      <c r="Q360" s="1" t="s">
        <v>1645</v>
      </c>
      <c r="R360" s="1" t="s">
        <v>1646</v>
      </c>
    </row>
    <row r="361" spans="1:18" x14ac:dyDescent="0.45">
      <c r="A361" s="6">
        <f t="shared" si="6"/>
        <v>54332</v>
      </c>
      <c r="B361" s="6">
        <f>COUNTIF(D$1:D361,D361)</f>
        <v>2</v>
      </c>
      <c r="C361" s="1">
        <v>5433</v>
      </c>
      <c r="D361" s="1" t="s">
        <v>350</v>
      </c>
      <c r="F361" s="1" t="s">
        <v>351</v>
      </c>
      <c r="G361" s="1" t="s">
        <v>106</v>
      </c>
      <c r="I361" s="1" t="s">
        <v>239</v>
      </c>
      <c r="K361" s="1" t="s">
        <v>1027</v>
      </c>
      <c r="M361" s="1" t="s">
        <v>1025</v>
      </c>
      <c r="N361" s="1" t="s">
        <v>1629</v>
      </c>
      <c r="O361" s="1" t="s">
        <v>34</v>
      </c>
      <c r="P361" s="1" t="s">
        <v>1627</v>
      </c>
      <c r="Q361" s="1" t="s">
        <v>1645</v>
      </c>
      <c r="R361" s="1" t="s">
        <v>1646</v>
      </c>
    </row>
    <row r="362" spans="1:18" x14ac:dyDescent="0.45">
      <c r="A362" s="6">
        <f t="shared" si="6"/>
        <v>2262</v>
      </c>
      <c r="B362" s="6">
        <f>COUNTIF(D$1:D362,D362)</f>
        <v>2</v>
      </c>
      <c r="C362" s="1">
        <v>226</v>
      </c>
      <c r="D362" s="1" t="s">
        <v>307</v>
      </c>
      <c r="F362" s="1" t="s">
        <v>308</v>
      </c>
      <c r="G362" s="1" t="s">
        <v>264</v>
      </c>
      <c r="I362" s="1" t="s">
        <v>239</v>
      </c>
      <c r="K362" s="1" t="s">
        <v>1028</v>
      </c>
      <c r="M362" s="1" t="s">
        <v>1025</v>
      </c>
      <c r="N362" s="1" t="s">
        <v>1629</v>
      </c>
      <c r="O362" s="1" t="s">
        <v>34</v>
      </c>
      <c r="P362" s="1" t="s">
        <v>1627</v>
      </c>
      <c r="Q362" s="1" t="s">
        <v>1645</v>
      </c>
      <c r="R362" s="1" t="s">
        <v>1646</v>
      </c>
    </row>
    <row r="363" spans="1:18" x14ac:dyDescent="0.45">
      <c r="A363" s="6">
        <f t="shared" si="6"/>
        <v>1081</v>
      </c>
      <c r="B363" s="6">
        <f>COUNTIF(D$1:D363,D363)</f>
        <v>1</v>
      </c>
      <c r="C363" s="1">
        <v>108</v>
      </c>
      <c r="D363" s="1" t="s">
        <v>1029</v>
      </c>
      <c r="F363" s="1" t="s">
        <v>1030</v>
      </c>
      <c r="G363" s="1" t="s">
        <v>134</v>
      </c>
      <c r="I363" s="1" t="s">
        <v>265</v>
      </c>
      <c r="K363" s="1" t="s">
        <v>1031</v>
      </c>
      <c r="M363" s="1" t="s">
        <v>1025</v>
      </c>
      <c r="N363" s="1" t="s">
        <v>1629</v>
      </c>
      <c r="O363" s="1" t="s">
        <v>34</v>
      </c>
      <c r="P363" s="1" t="s">
        <v>1627</v>
      </c>
      <c r="Q363" s="1" t="s">
        <v>1645</v>
      </c>
      <c r="R363" s="1" t="s">
        <v>1646</v>
      </c>
    </row>
    <row r="364" spans="1:18" x14ac:dyDescent="0.45">
      <c r="A364" s="6">
        <f t="shared" si="6"/>
        <v>1071</v>
      </c>
      <c r="B364" s="6">
        <f>COUNTIF(D$1:D364,D364)</f>
        <v>1</v>
      </c>
      <c r="C364" s="1">
        <v>107</v>
      </c>
      <c r="D364" s="1" t="s">
        <v>1032</v>
      </c>
      <c r="F364" s="1" t="s">
        <v>1033</v>
      </c>
      <c r="G364" s="1" t="s">
        <v>134</v>
      </c>
      <c r="I364" s="1" t="s">
        <v>265</v>
      </c>
      <c r="K364" s="1" t="s">
        <v>1034</v>
      </c>
      <c r="M364" s="1" t="s">
        <v>1025</v>
      </c>
      <c r="N364" s="1" t="s">
        <v>1629</v>
      </c>
      <c r="O364" s="1" t="s">
        <v>34</v>
      </c>
      <c r="P364" s="1" t="s">
        <v>1627</v>
      </c>
      <c r="Q364" s="1" t="s">
        <v>1645</v>
      </c>
      <c r="R364" s="1" t="s">
        <v>1646</v>
      </c>
    </row>
    <row r="365" spans="1:18" x14ac:dyDescent="0.45">
      <c r="A365" s="6">
        <f t="shared" si="6"/>
        <v>2201</v>
      </c>
      <c r="B365" s="6">
        <f>COUNTIF(D$1:D365,D365)</f>
        <v>1</v>
      </c>
      <c r="C365" s="1">
        <v>220</v>
      </c>
      <c r="D365" s="1" t="s">
        <v>1035</v>
      </c>
      <c r="F365" s="1" t="s">
        <v>1036</v>
      </c>
      <c r="G365" s="1" t="s">
        <v>264</v>
      </c>
      <c r="I365" s="1" t="s">
        <v>265</v>
      </c>
      <c r="K365" s="1" t="s">
        <v>1037</v>
      </c>
      <c r="M365" s="1" t="s">
        <v>1025</v>
      </c>
      <c r="N365" s="1" t="s">
        <v>1629</v>
      </c>
      <c r="O365" s="1" t="s">
        <v>34</v>
      </c>
      <c r="P365" s="1" t="s">
        <v>1627</v>
      </c>
      <c r="Q365" s="1" t="s">
        <v>1645</v>
      </c>
      <c r="R365" s="1" t="s">
        <v>1646</v>
      </c>
    </row>
    <row r="366" spans="1:18" x14ac:dyDescent="0.45">
      <c r="A366" s="6">
        <f t="shared" si="6"/>
        <v>2051</v>
      </c>
      <c r="B366" s="6">
        <f>COUNTIF(D$1:D366,D366)</f>
        <v>1</v>
      </c>
      <c r="C366" s="1">
        <v>205</v>
      </c>
      <c r="D366" s="1" t="s">
        <v>1038</v>
      </c>
      <c r="F366" s="1" t="s">
        <v>1039</v>
      </c>
      <c r="G366" s="1" t="s">
        <v>264</v>
      </c>
      <c r="I366" s="1" t="s">
        <v>278</v>
      </c>
      <c r="K366" s="1" t="s">
        <v>1040</v>
      </c>
      <c r="M366" s="1" t="s">
        <v>1041</v>
      </c>
      <c r="N366" s="1" t="s">
        <v>1629</v>
      </c>
      <c r="O366" s="1" t="s">
        <v>34</v>
      </c>
      <c r="P366" s="1" t="s">
        <v>1627</v>
      </c>
      <c r="Q366" s="1" t="s">
        <v>1645</v>
      </c>
      <c r="R366" s="1" t="s">
        <v>1646</v>
      </c>
    </row>
    <row r="367" spans="1:18" x14ac:dyDescent="0.45">
      <c r="A367" s="6">
        <f t="shared" si="6"/>
        <v>1112</v>
      </c>
      <c r="B367" s="6">
        <f>COUNTIF(D$1:D367,D367)</f>
        <v>2</v>
      </c>
      <c r="C367" s="1">
        <v>111</v>
      </c>
      <c r="D367" s="1" t="s">
        <v>341</v>
      </c>
      <c r="F367" s="1" t="s">
        <v>342</v>
      </c>
      <c r="G367" s="1" t="s">
        <v>134</v>
      </c>
      <c r="I367" s="1" t="s">
        <v>251</v>
      </c>
      <c r="K367" s="1" t="s">
        <v>1042</v>
      </c>
      <c r="M367" s="1" t="s">
        <v>1041</v>
      </c>
      <c r="N367" s="1" t="s">
        <v>1629</v>
      </c>
      <c r="O367" s="1" t="s">
        <v>34</v>
      </c>
      <c r="P367" s="1" t="s">
        <v>1627</v>
      </c>
      <c r="Q367" s="1" t="s">
        <v>1645</v>
      </c>
      <c r="R367" s="1" t="s">
        <v>1646</v>
      </c>
    </row>
    <row r="368" spans="1:18" x14ac:dyDescent="0.45">
      <c r="A368" s="6">
        <f t="shared" si="6"/>
        <v>2061</v>
      </c>
      <c r="B368" s="6">
        <f>COUNTIF(D$1:D368,D368)</f>
        <v>1</v>
      </c>
      <c r="C368" s="1">
        <v>206</v>
      </c>
      <c r="D368" s="1" t="s">
        <v>1043</v>
      </c>
      <c r="F368" s="1" t="s">
        <v>1044</v>
      </c>
      <c r="G368" s="1" t="s">
        <v>264</v>
      </c>
      <c r="I368" s="1" t="s">
        <v>278</v>
      </c>
      <c r="K368" s="1" t="s">
        <v>1045</v>
      </c>
      <c r="M368" s="1" t="s">
        <v>1041</v>
      </c>
      <c r="N368" s="1" t="s">
        <v>1629</v>
      </c>
      <c r="O368" s="1" t="s">
        <v>34</v>
      </c>
      <c r="P368" s="1" t="s">
        <v>1627</v>
      </c>
      <c r="Q368" s="1" t="s">
        <v>1645</v>
      </c>
      <c r="R368" s="1" t="s">
        <v>1646</v>
      </c>
    </row>
    <row r="369" spans="1:18" x14ac:dyDescent="0.45">
      <c r="A369" s="6">
        <f t="shared" si="6"/>
        <v>2211</v>
      </c>
      <c r="B369" s="6">
        <f>COUNTIF(D$1:D369,D369)</f>
        <v>1</v>
      </c>
      <c r="C369" s="1">
        <v>221</v>
      </c>
      <c r="D369" s="1" t="s">
        <v>1046</v>
      </c>
      <c r="F369" s="1" t="s">
        <v>1047</v>
      </c>
      <c r="G369" s="1" t="s">
        <v>264</v>
      </c>
      <c r="I369" s="1" t="s">
        <v>265</v>
      </c>
      <c r="K369" s="1" t="s">
        <v>1048</v>
      </c>
      <c r="M369" s="1" t="s">
        <v>1041</v>
      </c>
      <c r="N369" s="1" t="s">
        <v>1629</v>
      </c>
      <c r="O369" s="1" t="s">
        <v>34</v>
      </c>
      <c r="P369" s="1" t="s">
        <v>1627</v>
      </c>
      <c r="Q369" s="1" t="s">
        <v>1645</v>
      </c>
      <c r="R369" s="1" t="s">
        <v>1646</v>
      </c>
    </row>
    <row r="370" spans="1:18" x14ac:dyDescent="0.45">
      <c r="A370" s="6">
        <f t="shared" si="6"/>
        <v>50231</v>
      </c>
      <c r="B370" s="6">
        <f>COUNTIF(D$1:D370,D370)</f>
        <v>1</v>
      </c>
      <c r="C370" s="1">
        <v>5023</v>
      </c>
      <c r="D370" s="1" t="s">
        <v>1049</v>
      </c>
      <c r="F370" s="1" t="s">
        <v>1050</v>
      </c>
      <c r="G370" s="1" t="s">
        <v>145</v>
      </c>
      <c r="I370" s="1" t="s">
        <v>265</v>
      </c>
      <c r="K370" s="1" t="s">
        <v>1051</v>
      </c>
      <c r="M370" s="1" t="s">
        <v>1041</v>
      </c>
      <c r="N370" s="1" t="s">
        <v>1629</v>
      </c>
      <c r="O370" s="1" t="s">
        <v>34</v>
      </c>
      <c r="P370" s="1" t="s">
        <v>1627</v>
      </c>
      <c r="Q370" s="1" t="s">
        <v>1645</v>
      </c>
      <c r="R370" s="1" t="s">
        <v>1646</v>
      </c>
    </row>
    <row r="371" spans="1:18" x14ac:dyDescent="0.45">
      <c r="A371" s="6">
        <f t="shared" si="6"/>
        <v>2131</v>
      </c>
      <c r="B371" s="6">
        <f>COUNTIF(D$1:D371,D371)</f>
        <v>1</v>
      </c>
      <c r="C371" s="1">
        <v>213</v>
      </c>
      <c r="D371" s="1" t="s">
        <v>1052</v>
      </c>
      <c r="F371" s="1" t="s">
        <v>1053</v>
      </c>
      <c r="G371" s="1" t="s">
        <v>264</v>
      </c>
      <c r="I371" s="1" t="s">
        <v>265</v>
      </c>
      <c r="K371" s="1" t="s">
        <v>1054</v>
      </c>
      <c r="M371" s="1" t="s">
        <v>1041</v>
      </c>
      <c r="N371" s="1" t="s">
        <v>1629</v>
      </c>
      <c r="O371" s="1" t="s">
        <v>34</v>
      </c>
      <c r="P371" s="1" t="s">
        <v>1627</v>
      </c>
      <c r="Q371" s="1" t="s">
        <v>1645</v>
      </c>
      <c r="R371" s="1" t="s">
        <v>1646</v>
      </c>
    </row>
    <row r="372" spans="1:18" x14ac:dyDescent="0.45">
      <c r="A372" s="6">
        <f t="shared" si="6"/>
        <v>2151</v>
      </c>
      <c r="B372" s="6">
        <f>COUNTIF(D$1:D372,D372)</f>
        <v>1</v>
      </c>
      <c r="C372" s="1">
        <v>215</v>
      </c>
      <c r="D372" s="1" t="s">
        <v>1055</v>
      </c>
      <c r="F372" s="1" t="s">
        <v>1056</v>
      </c>
      <c r="G372" s="1" t="s">
        <v>264</v>
      </c>
      <c r="I372" s="1" t="s">
        <v>265</v>
      </c>
      <c r="K372" s="1" t="s">
        <v>1648</v>
      </c>
      <c r="M372" s="1" t="s">
        <v>1041</v>
      </c>
      <c r="N372" s="1" t="s">
        <v>1629</v>
      </c>
      <c r="O372" s="1" t="s">
        <v>34</v>
      </c>
      <c r="P372" s="1" t="s">
        <v>1627</v>
      </c>
      <c r="Q372" s="1" t="s">
        <v>1645</v>
      </c>
      <c r="R372" s="1" t="s">
        <v>1646</v>
      </c>
    </row>
    <row r="373" spans="1:18" x14ac:dyDescent="0.45">
      <c r="A373" s="6">
        <f t="shared" si="6"/>
        <v>2071</v>
      </c>
      <c r="B373" s="6">
        <f>COUNTIF(D$1:D373,D373)</f>
        <v>1</v>
      </c>
      <c r="C373" s="1">
        <v>207</v>
      </c>
      <c r="D373" s="1" t="s">
        <v>1057</v>
      </c>
      <c r="F373" s="1" t="s">
        <v>1058</v>
      </c>
      <c r="G373" s="1" t="s">
        <v>264</v>
      </c>
      <c r="I373" s="1" t="s">
        <v>278</v>
      </c>
      <c r="K373" s="1" t="s">
        <v>1059</v>
      </c>
      <c r="M373" s="1" t="s">
        <v>821</v>
      </c>
      <c r="N373" s="1" t="s">
        <v>1629</v>
      </c>
      <c r="O373" s="1" t="s">
        <v>34</v>
      </c>
      <c r="P373" s="1" t="s">
        <v>1627</v>
      </c>
      <c r="Q373" s="1" t="s">
        <v>1645</v>
      </c>
      <c r="R373" s="1" t="s">
        <v>1646</v>
      </c>
    </row>
    <row r="374" spans="1:18" x14ac:dyDescent="0.45">
      <c r="A374" s="6">
        <f t="shared" si="6"/>
        <v>2021</v>
      </c>
      <c r="B374" s="6">
        <f>COUNTIF(D$1:D374,D374)</f>
        <v>1</v>
      </c>
      <c r="C374" s="1">
        <v>202</v>
      </c>
      <c r="D374" s="1" t="s">
        <v>1060</v>
      </c>
      <c r="F374" s="1" t="s">
        <v>1061</v>
      </c>
      <c r="G374" s="1" t="s">
        <v>264</v>
      </c>
      <c r="I374" s="1" t="s">
        <v>278</v>
      </c>
      <c r="K374" s="1" t="s">
        <v>1062</v>
      </c>
      <c r="M374" s="1" t="s">
        <v>821</v>
      </c>
      <c r="N374" s="1" t="s">
        <v>1629</v>
      </c>
      <c r="O374" s="1" t="s">
        <v>34</v>
      </c>
      <c r="P374" s="1" t="s">
        <v>1627</v>
      </c>
      <c r="Q374" s="1" t="s">
        <v>1645</v>
      </c>
      <c r="R374" s="1" t="s">
        <v>1646</v>
      </c>
    </row>
    <row r="375" spans="1:18" x14ac:dyDescent="0.45">
      <c r="A375" s="6">
        <f t="shared" si="6"/>
        <v>4032</v>
      </c>
      <c r="B375" s="6">
        <f>COUNTIF(D$1:D375,D375)</f>
        <v>2</v>
      </c>
      <c r="C375" s="1">
        <v>403</v>
      </c>
      <c r="D375" s="1" t="s">
        <v>329</v>
      </c>
      <c r="F375" s="1" t="s">
        <v>330</v>
      </c>
      <c r="G375" s="1" t="s">
        <v>238</v>
      </c>
      <c r="I375" s="1" t="s">
        <v>239</v>
      </c>
      <c r="K375" s="1" t="s">
        <v>990</v>
      </c>
      <c r="M375" s="1" t="s">
        <v>821</v>
      </c>
      <c r="N375" s="1" t="s">
        <v>1629</v>
      </c>
      <c r="O375" s="1" t="s">
        <v>34</v>
      </c>
      <c r="P375" s="1" t="s">
        <v>1627</v>
      </c>
      <c r="Q375" s="1" t="s">
        <v>1645</v>
      </c>
      <c r="R375" s="1" t="s">
        <v>1646</v>
      </c>
    </row>
    <row r="376" spans="1:18" x14ac:dyDescent="0.45">
      <c r="A376" s="6">
        <f t="shared" si="6"/>
        <v>50311</v>
      </c>
      <c r="B376" s="6">
        <f>COUNTIF(D$1:D376,D376)</f>
        <v>1</v>
      </c>
      <c r="C376" s="1">
        <v>5031</v>
      </c>
      <c r="D376" s="1" t="s">
        <v>1063</v>
      </c>
      <c r="F376" s="1" t="s">
        <v>1064</v>
      </c>
      <c r="G376" s="1" t="s">
        <v>145</v>
      </c>
      <c r="I376" s="1" t="s">
        <v>278</v>
      </c>
      <c r="K376" s="1" t="s">
        <v>1065</v>
      </c>
      <c r="M376" s="1" t="s">
        <v>821</v>
      </c>
      <c r="N376" s="1" t="s">
        <v>1629</v>
      </c>
      <c r="O376" s="1" t="s">
        <v>34</v>
      </c>
      <c r="P376" s="1" t="s">
        <v>1627</v>
      </c>
      <c r="Q376" s="1" t="s">
        <v>1645</v>
      </c>
      <c r="R376" s="1" t="s">
        <v>1646</v>
      </c>
    </row>
    <row r="377" spans="1:18" x14ac:dyDescent="0.45">
      <c r="A377" s="6">
        <f t="shared" si="6"/>
        <v>3011</v>
      </c>
      <c r="B377" s="6">
        <f>COUNTIF(D$1:D377,D377)</f>
        <v>1</v>
      </c>
      <c r="C377" s="1">
        <v>301</v>
      </c>
      <c r="D377" s="1" t="s">
        <v>1066</v>
      </c>
      <c r="F377" s="1" t="s">
        <v>1067</v>
      </c>
      <c r="G377" s="1" t="s">
        <v>247</v>
      </c>
      <c r="I377" s="1" t="s">
        <v>239</v>
      </c>
      <c r="K377" s="1" t="s">
        <v>1068</v>
      </c>
      <c r="M377" s="1" t="s">
        <v>821</v>
      </c>
      <c r="N377" s="1" t="s">
        <v>1629</v>
      </c>
      <c r="O377" s="1" t="s">
        <v>34</v>
      </c>
      <c r="P377" s="1" t="s">
        <v>1627</v>
      </c>
      <c r="Q377" s="1" t="s">
        <v>1645</v>
      </c>
      <c r="R377" s="1" t="s">
        <v>1646</v>
      </c>
    </row>
    <row r="378" spans="1:18" x14ac:dyDescent="0.45">
      <c r="A378" s="6">
        <f t="shared" si="6"/>
        <v>52781</v>
      </c>
      <c r="B378" s="6">
        <f>COUNTIF(D$1:D378,D378)</f>
        <v>1</v>
      </c>
      <c r="C378" s="1">
        <v>5278</v>
      </c>
      <c r="D378" s="1" t="s">
        <v>1069</v>
      </c>
      <c r="F378" s="1" t="s">
        <v>1070</v>
      </c>
      <c r="G378" s="1" t="s">
        <v>522</v>
      </c>
      <c r="I378" s="1" t="s">
        <v>251</v>
      </c>
      <c r="K378" s="1" t="s">
        <v>1071</v>
      </c>
      <c r="M378" s="1" t="s">
        <v>821</v>
      </c>
      <c r="N378" s="1" t="s">
        <v>1629</v>
      </c>
      <c r="O378" s="1" t="s">
        <v>34</v>
      </c>
      <c r="P378" s="1" t="s">
        <v>1627</v>
      </c>
      <c r="Q378" s="1" t="s">
        <v>1645</v>
      </c>
      <c r="R378" s="1" t="s">
        <v>1646</v>
      </c>
    </row>
    <row r="379" spans="1:18" x14ac:dyDescent="0.45">
      <c r="A379" s="6">
        <f t="shared" si="6"/>
        <v>52751</v>
      </c>
      <c r="B379" s="6">
        <f>COUNTIF(D$1:D379,D379)</f>
        <v>1</v>
      </c>
      <c r="C379" s="1">
        <v>5275</v>
      </c>
      <c r="D379" s="1" t="s">
        <v>1072</v>
      </c>
      <c r="F379" s="1" t="s">
        <v>1073</v>
      </c>
      <c r="G379" s="1" t="s">
        <v>1074</v>
      </c>
      <c r="I379" s="1" t="s">
        <v>278</v>
      </c>
      <c r="K379" s="1" t="s">
        <v>1648</v>
      </c>
      <c r="M379" s="1" t="s">
        <v>821</v>
      </c>
      <c r="N379" s="1" t="s">
        <v>1629</v>
      </c>
      <c r="O379" s="1" t="s">
        <v>34</v>
      </c>
      <c r="P379" s="1" t="s">
        <v>1627</v>
      </c>
      <c r="Q379" s="1" t="s">
        <v>1645</v>
      </c>
      <c r="R379" s="1" t="s">
        <v>1646</v>
      </c>
    </row>
    <row r="380" spans="1:18" x14ac:dyDescent="0.45">
      <c r="A380" s="6">
        <f t="shared" si="6"/>
        <v>50281</v>
      </c>
      <c r="B380" s="6">
        <f>COUNTIF(D$1:D380,D380)</f>
        <v>1</v>
      </c>
      <c r="C380" s="1">
        <v>5028</v>
      </c>
      <c r="D380" s="1" t="s">
        <v>1075</v>
      </c>
      <c r="F380" s="1" t="s">
        <v>1076</v>
      </c>
      <c r="G380" s="1" t="s">
        <v>145</v>
      </c>
      <c r="I380" s="1" t="s">
        <v>278</v>
      </c>
      <c r="K380" s="1" t="s">
        <v>1077</v>
      </c>
      <c r="M380" s="1" t="s">
        <v>1078</v>
      </c>
      <c r="N380" s="1" t="s">
        <v>1629</v>
      </c>
      <c r="O380" s="1" t="s">
        <v>34</v>
      </c>
      <c r="P380" s="1" t="s">
        <v>1627</v>
      </c>
      <c r="Q380" s="1" t="s">
        <v>1645</v>
      </c>
      <c r="R380" s="1" t="s">
        <v>1646</v>
      </c>
    </row>
    <row r="381" spans="1:18" x14ac:dyDescent="0.45">
      <c r="A381" s="6">
        <f t="shared" ref="A381:A444" si="7">IFERROR(C381*10+B381,"")</f>
        <v>50251</v>
      </c>
      <c r="B381" s="6">
        <f>COUNTIF(D$1:D381,D381)</f>
        <v>1</v>
      </c>
      <c r="C381" s="1">
        <v>5025</v>
      </c>
      <c r="D381" s="1" t="s">
        <v>1079</v>
      </c>
      <c r="F381" s="1" t="s">
        <v>1080</v>
      </c>
      <c r="G381" s="1" t="s">
        <v>145</v>
      </c>
      <c r="I381" s="1" t="s">
        <v>265</v>
      </c>
      <c r="K381" s="1" t="s">
        <v>1081</v>
      </c>
      <c r="M381" s="1" t="s">
        <v>1078</v>
      </c>
      <c r="N381" s="1" t="s">
        <v>1629</v>
      </c>
      <c r="O381" s="1" t="s">
        <v>34</v>
      </c>
      <c r="P381" s="1" t="s">
        <v>1627</v>
      </c>
      <c r="Q381" s="1" t="s">
        <v>1645</v>
      </c>
      <c r="R381" s="1" t="s">
        <v>1646</v>
      </c>
    </row>
    <row r="382" spans="1:18" x14ac:dyDescent="0.45">
      <c r="A382" s="6">
        <f t="shared" si="7"/>
        <v>5161</v>
      </c>
      <c r="B382" s="6">
        <f>COUNTIF(D$1:D382,D382)</f>
        <v>1</v>
      </c>
      <c r="C382" s="1">
        <v>516</v>
      </c>
      <c r="D382" s="1" t="s">
        <v>1082</v>
      </c>
      <c r="F382" s="1" t="s">
        <v>1083</v>
      </c>
      <c r="G382" s="1" t="s">
        <v>243</v>
      </c>
      <c r="I382" s="1" t="s">
        <v>278</v>
      </c>
      <c r="K382" s="1" t="s">
        <v>1084</v>
      </c>
      <c r="M382" s="1" t="s">
        <v>1078</v>
      </c>
      <c r="N382" s="1" t="s">
        <v>1629</v>
      </c>
      <c r="O382" s="1" t="s">
        <v>34</v>
      </c>
      <c r="P382" s="1" t="s">
        <v>1627</v>
      </c>
      <c r="Q382" s="1" t="s">
        <v>1645</v>
      </c>
      <c r="R382" s="1" t="s">
        <v>1646</v>
      </c>
    </row>
    <row r="383" spans="1:18" x14ac:dyDescent="0.45">
      <c r="A383" s="6">
        <f t="shared" si="7"/>
        <v>2111</v>
      </c>
      <c r="B383" s="6">
        <f>COUNTIF(D$1:D383,D383)</f>
        <v>1</v>
      </c>
      <c r="C383" s="1">
        <v>211</v>
      </c>
      <c r="D383" s="1" t="s">
        <v>1085</v>
      </c>
      <c r="F383" s="1" t="s">
        <v>1086</v>
      </c>
      <c r="G383" s="1" t="s">
        <v>264</v>
      </c>
      <c r="I383" s="1" t="s">
        <v>265</v>
      </c>
      <c r="K383" s="1" t="s">
        <v>1087</v>
      </c>
      <c r="M383" s="1" t="s">
        <v>1078</v>
      </c>
      <c r="N383" s="1" t="s">
        <v>1629</v>
      </c>
      <c r="O383" s="1" t="s">
        <v>34</v>
      </c>
      <c r="P383" s="1" t="s">
        <v>1627</v>
      </c>
      <c r="Q383" s="1" t="s">
        <v>1645</v>
      </c>
      <c r="R383" s="1" t="s">
        <v>1646</v>
      </c>
    </row>
    <row r="384" spans="1:18" x14ac:dyDescent="0.45">
      <c r="A384" s="6">
        <f t="shared" si="7"/>
        <v>1051</v>
      </c>
      <c r="B384" s="6">
        <f>COUNTIF(D$1:D384,D384)</f>
        <v>1</v>
      </c>
      <c r="C384" s="1">
        <v>105</v>
      </c>
      <c r="D384" s="1" t="s">
        <v>1088</v>
      </c>
      <c r="F384" s="1" t="s">
        <v>1089</v>
      </c>
      <c r="G384" s="1" t="s">
        <v>134</v>
      </c>
      <c r="I384" s="1" t="s">
        <v>278</v>
      </c>
      <c r="K384" s="1" t="s">
        <v>990</v>
      </c>
      <c r="M384" s="1" t="s">
        <v>1078</v>
      </c>
      <c r="N384" s="1" t="s">
        <v>1629</v>
      </c>
      <c r="O384" s="1" t="s">
        <v>34</v>
      </c>
      <c r="P384" s="1" t="s">
        <v>1627</v>
      </c>
      <c r="Q384" s="1" t="s">
        <v>1645</v>
      </c>
      <c r="R384" s="1" t="s">
        <v>1646</v>
      </c>
    </row>
    <row r="385" spans="1:18" x14ac:dyDescent="0.45">
      <c r="A385" s="6">
        <f t="shared" si="7"/>
        <v>54281</v>
      </c>
      <c r="B385" s="6">
        <f>COUNTIF(D$1:D385,D385)</f>
        <v>1</v>
      </c>
      <c r="C385" s="1">
        <v>5428</v>
      </c>
      <c r="D385" s="1" t="s">
        <v>1090</v>
      </c>
      <c r="F385" s="1" t="s">
        <v>1091</v>
      </c>
      <c r="G385" s="1" t="s">
        <v>106</v>
      </c>
      <c r="I385" s="1" t="s">
        <v>278</v>
      </c>
      <c r="K385" s="1" t="s">
        <v>967</v>
      </c>
      <c r="M385" s="1" t="s">
        <v>1078</v>
      </c>
      <c r="N385" s="1" t="s">
        <v>1629</v>
      </c>
      <c r="O385" s="1" t="s">
        <v>34</v>
      </c>
      <c r="P385" s="1" t="s">
        <v>1627</v>
      </c>
      <c r="Q385" s="1" t="s">
        <v>1645</v>
      </c>
      <c r="R385" s="1" t="s">
        <v>1646</v>
      </c>
    </row>
    <row r="386" spans="1:18" x14ac:dyDescent="0.45">
      <c r="A386" s="6">
        <f t="shared" si="7"/>
        <v>1001</v>
      </c>
      <c r="B386" s="6">
        <f>COUNTIF(D$1:D386,D386)</f>
        <v>1</v>
      </c>
      <c r="C386" s="1">
        <v>100</v>
      </c>
      <c r="D386" s="1" t="s">
        <v>1092</v>
      </c>
      <c r="F386" s="1" t="s">
        <v>1093</v>
      </c>
      <c r="G386" s="1" t="s">
        <v>134</v>
      </c>
      <c r="I386" s="1" t="s">
        <v>278</v>
      </c>
      <c r="K386" s="1" t="s">
        <v>1094</v>
      </c>
      <c r="M386" s="1" t="s">
        <v>1078</v>
      </c>
      <c r="N386" s="1" t="s">
        <v>1629</v>
      </c>
      <c r="O386" s="1" t="s">
        <v>34</v>
      </c>
      <c r="P386" s="1" t="s">
        <v>1627</v>
      </c>
      <c r="Q386" s="1" t="s">
        <v>1645</v>
      </c>
      <c r="R386" s="1" t="s">
        <v>1646</v>
      </c>
    </row>
    <row r="387" spans="1:18" x14ac:dyDescent="0.45">
      <c r="A387" s="6">
        <f t="shared" si="7"/>
        <v>2141</v>
      </c>
      <c r="B387" s="6">
        <f>COUNTIF(D$1:D387,D387)</f>
        <v>1</v>
      </c>
      <c r="C387" s="1">
        <v>214</v>
      </c>
      <c r="D387" s="1" t="s">
        <v>1095</v>
      </c>
      <c r="F387" s="1" t="s">
        <v>1096</v>
      </c>
      <c r="G387" s="1" t="s">
        <v>264</v>
      </c>
      <c r="I387" s="1" t="s">
        <v>265</v>
      </c>
      <c r="K387" s="1" t="s">
        <v>1071</v>
      </c>
      <c r="M387" s="1" t="s">
        <v>1078</v>
      </c>
      <c r="N387" s="1" t="s">
        <v>1629</v>
      </c>
      <c r="O387" s="1" t="s">
        <v>34</v>
      </c>
      <c r="P387" s="1" t="s">
        <v>1627</v>
      </c>
      <c r="Q387" s="1" t="s">
        <v>1645</v>
      </c>
      <c r="R387" s="1" t="s">
        <v>1646</v>
      </c>
    </row>
    <row r="388" spans="1:18" x14ac:dyDescent="0.45">
      <c r="A388" s="6">
        <f t="shared" si="7"/>
        <v>1061</v>
      </c>
      <c r="B388" s="6">
        <f>COUNTIF(D$1:D388,D388)</f>
        <v>1</v>
      </c>
      <c r="C388" s="1">
        <v>106</v>
      </c>
      <c r="D388" s="1" t="s">
        <v>1097</v>
      </c>
      <c r="F388" s="1" t="s">
        <v>1098</v>
      </c>
      <c r="G388" s="1" t="s">
        <v>134</v>
      </c>
      <c r="I388" s="1" t="s">
        <v>278</v>
      </c>
      <c r="K388" s="1" t="s">
        <v>1099</v>
      </c>
      <c r="M388" s="1" t="s">
        <v>646</v>
      </c>
      <c r="N388" s="1" t="s">
        <v>1629</v>
      </c>
      <c r="O388" s="1" t="s">
        <v>34</v>
      </c>
      <c r="P388" s="1" t="s">
        <v>1627</v>
      </c>
      <c r="Q388" s="1" t="s">
        <v>1645</v>
      </c>
      <c r="R388" s="1" t="s">
        <v>1646</v>
      </c>
    </row>
    <row r="389" spans="1:18" x14ac:dyDescent="0.45">
      <c r="A389" s="6">
        <f t="shared" si="7"/>
        <v>4021</v>
      </c>
      <c r="B389" s="6">
        <f>COUNTIF(D$1:D389,D389)</f>
        <v>1</v>
      </c>
      <c r="C389" s="1">
        <v>402</v>
      </c>
      <c r="D389" s="1" t="s">
        <v>1100</v>
      </c>
      <c r="F389" s="1" t="s">
        <v>1101</v>
      </c>
      <c r="G389" s="1" t="s">
        <v>238</v>
      </c>
      <c r="I389" s="1" t="s">
        <v>278</v>
      </c>
      <c r="K389" s="1" t="s">
        <v>1102</v>
      </c>
      <c r="M389" s="1" t="s">
        <v>646</v>
      </c>
      <c r="N389" s="1" t="s">
        <v>1629</v>
      </c>
      <c r="O389" s="1" t="s">
        <v>34</v>
      </c>
      <c r="P389" s="1" t="s">
        <v>1627</v>
      </c>
      <c r="Q389" s="1" t="s">
        <v>1645</v>
      </c>
      <c r="R389" s="1" t="s">
        <v>1646</v>
      </c>
    </row>
    <row r="390" spans="1:18" x14ac:dyDescent="0.45">
      <c r="A390" s="6">
        <f t="shared" si="7"/>
        <v>50521</v>
      </c>
      <c r="B390" s="6">
        <f>COUNTIF(D$1:D390,D390)</f>
        <v>1</v>
      </c>
      <c r="C390" s="1">
        <v>5052</v>
      </c>
      <c r="D390" s="1" t="s">
        <v>1103</v>
      </c>
      <c r="F390" s="1" t="s">
        <v>1104</v>
      </c>
      <c r="G390" s="1" t="s">
        <v>145</v>
      </c>
      <c r="I390" s="1" t="s">
        <v>278</v>
      </c>
      <c r="K390" s="1" t="s">
        <v>1105</v>
      </c>
      <c r="M390" s="1" t="s">
        <v>646</v>
      </c>
      <c r="N390" s="1" t="s">
        <v>1629</v>
      </c>
      <c r="O390" s="1" t="s">
        <v>34</v>
      </c>
      <c r="P390" s="1" t="s">
        <v>1627</v>
      </c>
      <c r="Q390" s="1" t="s">
        <v>1645</v>
      </c>
      <c r="R390" s="1" t="s">
        <v>1646</v>
      </c>
    </row>
    <row r="391" spans="1:18" x14ac:dyDescent="0.45">
      <c r="A391" s="6">
        <f t="shared" si="7"/>
        <v>2121</v>
      </c>
      <c r="B391" s="6">
        <f>COUNTIF(D$1:D391,D391)</f>
        <v>1</v>
      </c>
      <c r="C391" s="1">
        <v>212</v>
      </c>
      <c r="D391" s="1" t="s">
        <v>1106</v>
      </c>
      <c r="F391" s="1" t="s">
        <v>1107</v>
      </c>
      <c r="G391" s="1" t="s">
        <v>264</v>
      </c>
      <c r="I391" s="1" t="s">
        <v>265</v>
      </c>
      <c r="K391" s="1" t="s">
        <v>1108</v>
      </c>
      <c r="M391" s="1" t="s">
        <v>646</v>
      </c>
      <c r="N391" s="1" t="s">
        <v>1629</v>
      </c>
      <c r="O391" s="1" t="s">
        <v>34</v>
      </c>
      <c r="P391" s="1" t="s">
        <v>1627</v>
      </c>
      <c r="Q391" s="1" t="s">
        <v>1645</v>
      </c>
      <c r="R391" s="1" t="s">
        <v>1646</v>
      </c>
    </row>
    <row r="392" spans="1:18" x14ac:dyDescent="0.45">
      <c r="A392" s="6">
        <f t="shared" si="7"/>
        <v>1021</v>
      </c>
      <c r="B392" s="6">
        <f>COUNTIF(D$1:D392,D392)</f>
        <v>1</v>
      </c>
      <c r="C392" s="1">
        <v>102</v>
      </c>
      <c r="D392" s="1" t="s">
        <v>1109</v>
      </c>
      <c r="F392" s="1" t="s">
        <v>1110</v>
      </c>
      <c r="G392" s="1" t="s">
        <v>134</v>
      </c>
      <c r="I392" s="1" t="s">
        <v>278</v>
      </c>
      <c r="K392" s="1" t="s">
        <v>1111</v>
      </c>
      <c r="M392" s="1" t="s">
        <v>646</v>
      </c>
      <c r="N392" s="1" t="s">
        <v>1629</v>
      </c>
      <c r="O392" s="1" t="s">
        <v>34</v>
      </c>
      <c r="P392" s="1" t="s">
        <v>1627</v>
      </c>
      <c r="Q392" s="1" t="s">
        <v>1645</v>
      </c>
      <c r="R392" s="1" t="s">
        <v>1646</v>
      </c>
    </row>
    <row r="393" spans="1:18" x14ac:dyDescent="0.45">
      <c r="A393" s="6">
        <f t="shared" si="7"/>
        <v>2041</v>
      </c>
      <c r="B393" s="6">
        <f>COUNTIF(D$1:D393,D393)</f>
        <v>1</v>
      </c>
      <c r="C393" s="1">
        <v>204</v>
      </c>
      <c r="D393" s="1" t="s">
        <v>1112</v>
      </c>
      <c r="F393" s="1" t="s">
        <v>1113</v>
      </c>
      <c r="G393" s="1" t="s">
        <v>264</v>
      </c>
      <c r="I393" s="1" t="s">
        <v>278</v>
      </c>
      <c r="K393" s="1" t="s">
        <v>1648</v>
      </c>
      <c r="M393" s="1" t="s">
        <v>646</v>
      </c>
      <c r="N393" s="1" t="s">
        <v>1629</v>
      </c>
      <c r="O393" s="1" t="s">
        <v>34</v>
      </c>
      <c r="P393" s="1" t="s">
        <v>1627</v>
      </c>
      <c r="Q393" s="1" t="s">
        <v>1645</v>
      </c>
      <c r="R393" s="1" t="s">
        <v>1646</v>
      </c>
    </row>
    <row r="394" spans="1:18" x14ac:dyDescent="0.45">
      <c r="A394" s="6">
        <f t="shared" si="7"/>
        <v>50301</v>
      </c>
      <c r="B394" s="6">
        <f>COUNTIF(D$1:D394,D394)</f>
        <v>1</v>
      </c>
      <c r="C394" s="1">
        <v>5030</v>
      </c>
      <c r="D394" s="1" t="s">
        <v>1114</v>
      </c>
      <c r="F394" s="1" t="s">
        <v>1115</v>
      </c>
      <c r="G394" s="1" t="s">
        <v>145</v>
      </c>
      <c r="I394" s="1" t="s">
        <v>278</v>
      </c>
      <c r="K394" s="1" t="s">
        <v>1648</v>
      </c>
      <c r="M394" s="1" t="s">
        <v>646</v>
      </c>
      <c r="N394" s="1" t="s">
        <v>1629</v>
      </c>
      <c r="O394" s="1" t="s">
        <v>34</v>
      </c>
      <c r="P394" s="1" t="s">
        <v>1627</v>
      </c>
      <c r="Q394" s="1" t="s">
        <v>1645</v>
      </c>
      <c r="R394" s="1" t="s">
        <v>1646</v>
      </c>
    </row>
    <row r="395" spans="1:18" x14ac:dyDescent="0.45">
      <c r="A395" s="6">
        <f t="shared" si="7"/>
        <v>5131</v>
      </c>
      <c r="B395" s="6">
        <f>COUNTIF(D$1:D395,D395)</f>
        <v>1</v>
      </c>
      <c r="C395" s="1">
        <v>513</v>
      </c>
      <c r="D395" s="1" t="s">
        <v>1116</v>
      </c>
      <c r="F395" s="1" t="s">
        <v>1117</v>
      </c>
      <c r="G395" s="1" t="s">
        <v>243</v>
      </c>
      <c r="I395" s="1" t="s">
        <v>265</v>
      </c>
      <c r="K395" s="1" t="s">
        <v>1648</v>
      </c>
      <c r="M395" s="1" t="s">
        <v>646</v>
      </c>
      <c r="N395" s="1" t="s">
        <v>1629</v>
      </c>
      <c r="O395" s="1" t="s">
        <v>34</v>
      </c>
      <c r="P395" s="1" t="s">
        <v>1627</v>
      </c>
      <c r="Q395" s="1" t="s">
        <v>1645</v>
      </c>
      <c r="R395" s="1" t="s">
        <v>1646</v>
      </c>
    </row>
    <row r="396" spans="1:18" x14ac:dyDescent="0.45">
      <c r="A396" s="6">
        <f t="shared" si="7"/>
        <v>54251</v>
      </c>
      <c r="B396" s="6">
        <f>COUNTIF(D$1:D396,D396)</f>
        <v>1</v>
      </c>
      <c r="C396" s="1">
        <v>5425</v>
      </c>
      <c r="D396" s="1" t="s">
        <v>1118</v>
      </c>
      <c r="F396" s="1" t="s">
        <v>1119</v>
      </c>
      <c r="G396" s="1" t="s">
        <v>106</v>
      </c>
      <c r="I396" s="1" t="s">
        <v>278</v>
      </c>
      <c r="K396" s="1" t="s">
        <v>1120</v>
      </c>
      <c r="M396" s="1" t="s">
        <v>1041</v>
      </c>
      <c r="N396" s="1" t="s">
        <v>1629</v>
      </c>
      <c r="O396" s="1" t="s">
        <v>34</v>
      </c>
      <c r="P396" s="1" t="s">
        <v>1627</v>
      </c>
      <c r="Q396" s="1" t="s">
        <v>1645</v>
      </c>
      <c r="R396" s="1" t="s">
        <v>1646</v>
      </c>
    </row>
    <row r="397" spans="1:18" x14ac:dyDescent="0.45">
      <c r="A397" s="6">
        <f t="shared" si="7"/>
        <v>50221</v>
      </c>
      <c r="B397" s="6">
        <f>COUNTIF(D$1:D397,D397)</f>
        <v>1</v>
      </c>
      <c r="C397" s="1">
        <v>5022</v>
      </c>
      <c r="D397" s="1" t="s">
        <v>1121</v>
      </c>
      <c r="F397" s="1" t="s">
        <v>1122</v>
      </c>
      <c r="G397" s="1" t="s">
        <v>145</v>
      </c>
      <c r="I397" s="1" t="s">
        <v>278</v>
      </c>
      <c r="K397" s="1" t="s">
        <v>1123</v>
      </c>
      <c r="M397" s="1" t="s">
        <v>1041</v>
      </c>
      <c r="N397" s="1" t="s">
        <v>1629</v>
      </c>
      <c r="O397" s="1" t="s">
        <v>34</v>
      </c>
      <c r="P397" s="1" t="s">
        <v>1627</v>
      </c>
      <c r="Q397" s="1" t="s">
        <v>1645</v>
      </c>
      <c r="R397" s="1" t="s">
        <v>1646</v>
      </c>
    </row>
    <row r="398" spans="1:18" x14ac:dyDescent="0.45">
      <c r="A398" s="6">
        <f t="shared" si="7"/>
        <v>4011</v>
      </c>
      <c r="B398" s="6">
        <f>COUNTIF(D$1:D398,D398)</f>
        <v>1</v>
      </c>
      <c r="C398" s="1">
        <v>401</v>
      </c>
      <c r="D398" s="1" t="s">
        <v>1124</v>
      </c>
      <c r="F398" s="1" t="s">
        <v>1125</v>
      </c>
      <c r="G398" s="1" t="s">
        <v>238</v>
      </c>
      <c r="I398" s="1" t="s">
        <v>278</v>
      </c>
      <c r="K398" s="1" t="s">
        <v>1126</v>
      </c>
      <c r="M398" s="1" t="s">
        <v>1041</v>
      </c>
      <c r="N398" s="1" t="s">
        <v>1629</v>
      </c>
      <c r="O398" s="1" t="s">
        <v>34</v>
      </c>
      <c r="P398" s="1" t="s">
        <v>1627</v>
      </c>
      <c r="Q398" s="1" t="s">
        <v>1645</v>
      </c>
      <c r="R398" s="1" t="s">
        <v>1646</v>
      </c>
    </row>
    <row r="399" spans="1:18" x14ac:dyDescent="0.45">
      <c r="A399" s="6">
        <f t="shared" si="7"/>
        <v>1011</v>
      </c>
      <c r="B399" s="6">
        <f>COUNTIF(D$1:D399,D399)</f>
        <v>1</v>
      </c>
      <c r="C399" s="1">
        <v>101</v>
      </c>
      <c r="D399" s="1" t="s">
        <v>1127</v>
      </c>
      <c r="F399" s="1" t="s">
        <v>1128</v>
      </c>
      <c r="G399" s="1" t="s">
        <v>134</v>
      </c>
      <c r="I399" s="1" t="s">
        <v>278</v>
      </c>
      <c r="K399" s="1" t="s">
        <v>1129</v>
      </c>
      <c r="M399" s="1" t="s">
        <v>1041</v>
      </c>
      <c r="N399" s="1" t="s">
        <v>1629</v>
      </c>
      <c r="O399" s="1" t="s">
        <v>34</v>
      </c>
      <c r="P399" s="1" t="s">
        <v>1627</v>
      </c>
      <c r="Q399" s="1" t="s">
        <v>1645</v>
      </c>
      <c r="R399" s="1" t="s">
        <v>1646</v>
      </c>
    </row>
    <row r="400" spans="1:18" x14ac:dyDescent="0.45">
      <c r="A400" s="6">
        <f t="shared" si="7"/>
        <v>2031</v>
      </c>
      <c r="B400" s="6">
        <f>COUNTIF(D$1:D400,D400)</f>
        <v>1</v>
      </c>
      <c r="C400" s="1">
        <v>203</v>
      </c>
      <c r="D400" s="1" t="s">
        <v>1130</v>
      </c>
      <c r="F400" s="1" t="s">
        <v>1131</v>
      </c>
      <c r="G400" s="1" t="s">
        <v>264</v>
      </c>
      <c r="I400" s="1" t="s">
        <v>278</v>
      </c>
      <c r="K400" s="1" t="s">
        <v>1132</v>
      </c>
      <c r="M400" s="1" t="s">
        <v>1041</v>
      </c>
      <c r="N400" s="1" t="s">
        <v>1629</v>
      </c>
      <c r="O400" s="1" t="s">
        <v>34</v>
      </c>
      <c r="P400" s="1" t="s">
        <v>1627</v>
      </c>
      <c r="Q400" s="1" t="s">
        <v>1645</v>
      </c>
      <c r="R400" s="1" t="s">
        <v>1646</v>
      </c>
    </row>
    <row r="401" spans="1:18" x14ac:dyDescent="0.45">
      <c r="A401" s="6">
        <f t="shared" si="7"/>
        <v>2011</v>
      </c>
      <c r="B401" s="6">
        <f>COUNTIF(D$1:D401,D401)</f>
        <v>1</v>
      </c>
      <c r="C401" s="1">
        <v>201</v>
      </c>
      <c r="D401" s="1" t="s">
        <v>1133</v>
      </c>
      <c r="F401" s="1" t="s">
        <v>1134</v>
      </c>
      <c r="G401" s="1" t="s">
        <v>264</v>
      </c>
      <c r="I401" s="1" t="s">
        <v>278</v>
      </c>
      <c r="K401" s="1" t="s">
        <v>1135</v>
      </c>
      <c r="M401" s="1" t="s">
        <v>1041</v>
      </c>
      <c r="N401" s="1" t="s">
        <v>1629</v>
      </c>
      <c r="O401" s="1" t="s">
        <v>34</v>
      </c>
      <c r="P401" s="1" t="s">
        <v>1627</v>
      </c>
      <c r="Q401" s="1" t="s">
        <v>1645</v>
      </c>
      <c r="R401" s="1" t="s">
        <v>1646</v>
      </c>
    </row>
    <row r="402" spans="1:18" x14ac:dyDescent="0.45">
      <c r="A402" s="6">
        <f t="shared" si="7"/>
        <v>3061</v>
      </c>
      <c r="B402" s="6">
        <f>COUNTIF(D$1:D402,D402)</f>
        <v>1</v>
      </c>
      <c r="C402" s="1">
        <v>306</v>
      </c>
      <c r="D402" s="1" t="s">
        <v>1136</v>
      </c>
      <c r="F402" s="1" t="s">
        <v>1137</v>
      </c>
      <c r="G402" s="1" t="s">
        <v>247</v>
      </c>
      <c r="I402" s="1" t="s">
        <v>265</v>
      </c>
      <c r="K402" s="1" t="s">
        <v>1138</v>
      </c>
      <c r="M402" s="1" t="s">
        <v>1041</v>
      </c>
      <c r="N402" s="1" t="s">
        <v>1629</v>
      </c>
      <c r="O402" s="1" t="s">
        <v>34</v>
      </c>
      <c r="P402" s="1" t="s">
        <v>1627</v>
      </c>
      <c r="Q402" s="1" t="s">
        <v>1645</v>
      </c>
      <c r="R402" s="1" t="s">
        <v>1646</v>
      </c>
    </row>
    <row r="403" spans="1:18" x14ac:dyDescent="0.45">
      <c r="A403" s="6">
        <f t="shared" si="7"/>
        <v>50202</v>
      </c>
      <c r="B403" s="6">
        <f>COUNTIF(D$1:D403,D403)</f>
        <v>2</v>
      </c>
      <c r="C403" s="1">
        <v>5020</v>
      </c>
      <c r="D403" s="1" t="s">
        <v>356</v>
      </c>
      <c r="F403" s="1" t="s">
        <v>357</v>
      </c>
      <c r="G403" s="1" t="s">
        <v>145</v>
      </c>
      <c r="I403" s="1" t="s">
        <v>239</v>
      </c>
      <c r="K403" s="1" t="s">
        <v>1139</v>
      </c>
      <c r="M403" s="1" t="s">
        <v>1041</v>
      </c>
      <c r="N403" s="1" t="s">
        <v>1629</v>
      </c>
      <c r="O403" s="1" t="s">
        <v>34</v>
      </c>
      <c r="P403" s="1" t="s">
        <v>1627</v>
      </c>
      <c r="Q403" s="1" t="s">
        <v>1645</v>
      </c>
      <c r="R403" s="1" t="s">
        <v>1646</v>
      </c>
    </row>
    <row r="404" spans="1:18" x14ac:dyDescent="0.45">
      <c r="A404" s="6">
        <f t="shared" si="7"/>
        <v>2001</v>
      </c>
      <c r="B404" s="6">
        <f>COUNTIF(D$1:D404,D404)</f>
        <v>1</v>
      </c>
      <c r="C404" s="1">
        <v>200</v>
      </c>
      <c r="D404" s="1" t="s">
        <v>1140</v>
      </c>
      <c r="F404" s="1" t="s">
        <v>1141</v>
      </c>
      <c r="G404" s="1" t="s">
        <v>264</v>
      </c>
      <c r="I404" s="1" t="s">
        <v>278</v>
      </c>
      <c r="K404" s="1" t="s">
        <v>1142</v>
      </c>
      <c r="M404" s="1" t="s">
        <v>681</v>
      </c>
      <c r="N404" s="1" t="s">
        <v>1629</v>
      </c>
      <c r="O404" s="1" t="s">
        <v>34</v>
      </c>
      <c r="P404" s="1" t="s">
        <v>1627</v>
      </c>
      <c r="Q404" s="1" t="s">
        <v>1645</v>
      </c>
      <c r="R404" s="1" t="s">
        <v>1646</v>
      </c>
    </row>
    <row r="405" spans="1:18" x14ac:dyDescent="0.45">
      <c r="A405" s="6">
        <f t="shared" si="7"/>
        <v>50511</v>
      </c>
      <c r="B405" s="6">
        <f>COUNTIF(D$1:D405,D405)</f>
        <v>1</v>
      </c>
      <c r="C405" s="1">
        <v>5051</v>
      </c>
      <c r="D405" s="1" t="s">
        <v>1143</v>
      </c>
      <c r="F405" s="1" t="s">
        <v>1144</v>
      </c>
      <c r="G405" s="1" t="s">
        <v>145</v>
      </c>
      <c r="I405" s="1" t="s">
        <v>278</v>
      </c>
      <c r="K405" s="1" t="s">
        <v>1145</v>
      </c>
      <c r="M405" s="1" t="s">
        <v>681</v>
      </c>
      <c r="N405" s="1" t="s">
        <v>1629</v>
      </c>
      <c r="O405" s="1" t="s">
        <v>34</v>
      </c>
      <c r="P405" s="1" t="s">
        <v>1627</v>
      </c>
      <c r="Q405" s="1" t="s">
        <v>1645</v>
      </c>
      <c r="R405" s="1" t="s">
        <v>1646</v>
      </c>
    </row>
    <row r="406" spans="1:18" x14ac:dyDescent="0.45">
      <c r="A406" s="6">
        <f t="shared" si="7"/>
        <v>1031</v>
      </c>
      <c r="B406" s="6">
        <f>COUNTIF(D$1:D406,D406)</f>
        <v>1</v>
      </c>
      <c r="C406" s="1">
        <v>103</v>
      </c>
      <c r="D406" s="1" t="s">
        <v>1146</v>
      </c>
      <c r="F406" s="1" t="s">
        <v>1147</v>
      </c>
      <c r="G406" s="1" t="s">
        <v>134</v>
      </c>
      <c r="I406" s="1" t="s">
        <v>278</v>
      </c>
      <c r="K406" s="1" t="s">
        <v>1148</v>
      </c>
      <c r="M406" s="1" t="s">
        <v>681</v>
      </c>
      <c r="N406" s="1" t="s">
        <v>1629</v>
      </c>
      <c r="O406" s="1" t="s">
        <v>34</v>
      </c>
      <c r="P406" s="1" t="s">
        <v>1627</v>
      </c>
      <c r="Q406" s="1" t="s">
        <v>1645</v>
      </c>
      <c r="R406" s="1" t="s">
        <v>1646</v>
      </c>
    </row>
    <row r="407" spans="1:18" x14ac:dyDescent="0.45">
      <c r="A407" s="6">
        <f t="shared" si="7"/>
        <v>54271</v>
      </c>
      <c r="B407" s="6">
        <f>COUNTIF(D$1:D407,D407)</f>
        <v>1</v>
      </c>
      <c r="C407" s="1">
        <v>5427</v>
      </c>
      <c r="D407" s="1" t="s">
        <v>1149</v>
      </c>
      <c r="F407" s="1" t="s">
        <v>1150</v>
      </c>
      <c r="G407" s="1" t="s">
        <v>106</v>
      </c>
      <c r="I407" s="1" t="s">
        <v>278</v>
      </c>
      <c r="K407" s="1" t="s">
        <v>1151</v>
      </c>
      <c r="M407" s="1" t="s">
        <v>681</v>
      </c>
      <c r="N407" s="1" t="s">
        <v>1629</v>
      </c>
      <c r="O407" s="1" t="s">
        <v>34</v>
      </c>
      <c r="P407" s="1" t="s">
        <v>1627</v>
      </c>
      <c r="Q407" s="1" t="s">
        <v>1645</v>
      </c>
      <c r="R407" s="1" t="s">
        <v>1646</v>
      </c>
    </row>
    <row r="408" spans="1:18" x14ac:dyDescent="0.45">
      <c r="A408" s="6">
        <f t="shared" si="7"/>
        <v>4001</v>
      </c>
      <c r="B408" s="6">
        <f>COUNTIF(D$1:D408,D408)</f>
        <v>1</v>
      </c>
      <c r="C408" s="1">
        <v>400</v>
      </c>
      <c r="D408" s="1" t="s">
        <v>1152</v>
      </c>
      <c r="F408" s="1" t="s">
        <v>1153</v>
      </c>
      <c r="G408" s="1" t="s">
        <v>238</v>
      </c>
      <c r="I408" s="1" t="s">
        <v>278</v>
      </c>
      <c r="K408" s="1" t="s">
        <v>489</v>
      </c>
      <c r="M408" s="1" t="s">
        <v>681</v>
      </c>
      <c r="N408" s="1" t="s">
        <v>1629</v>
      </c>
      <c r="O408" s="1" t="s">
        <v>34</v>
      </c>
      <c r="P408" s="1" t="s">
        <v>1627</v>
      </c>
      <c r="Q408" s="1" t="s">
        <v>1645</v>
      </c>
      <c r="R408" s="1" t="s">
        <v>1646</v>
      </c>
    </row>
    <row r="409" spans="1:18" x14ac:dyDescent="0.45">
      <c r="A409" s="6">
        <f t="shared" si="7"/>
        <v>54291</v>
      </c>
      <c r="B409" s="6">
        <f>COUNTIF(D$1:D409,D409)</f>
        <v>1</v>
      </c>
      <c r="C409" s="1">
        <v>5429</v>
      </c>
      <c r="D409" s="1" t="s">
        <v>1154</v>
      </c>
      <c r="F409" s="1" t="s">
        <v>1155</v>
      </c>
      <c r="G409" s="1" t="s">
        <v>106</v>
      </c>
      <c r="I409" s="1" t="s">
        <v>278</v>
      </c>
      <c r="K409" s="1" t="s">
        <v>1156</v>
      </c>
      <c r="M409" s="1" t="s">
        <v>681</v>
      </c>
      <c r="N409" s="1" t="s">
        <v>1629</v>
      </c>
      <c r="O409" s="1" t="s">
        <v>34</v>
      </c>
      <c r="P409" s="1" t="s">
        <v>1627</v>
      </c>
      <c r="Q409" s="1" t="s">
        <v>1645</v>
      </c>
      <c r="R409" s="1" t="s">
        <v>1646</v>
      </c>
    </row>
    <row r="410" spans="1:18" x14ac:dyDescent="0.45">
      <c r="A410" s="6">
        <f t="shared" si="7"/>
        <v>1041</v>
      </c>
      <c r="B410" s="6">
        <f>COUNTIF(D$1:D410,D410)</f>
        <v>1</v>
      </c>
      <c r="C410" s="1">
        <v>104</v>
      </c>
      <c r="D410" s="1" t="s">
        <v>1157</v>
      </c>
      <c r="F410" s="1" t="s">
        <v>1158</v>
      </c>
      <c r="G410" s="1" t="s">
        <v>134</v>
      </c>
      <c r="I410" s="1" t="s">
        <v>278</v>
      </c>
      <c r="K410" s="1" t="s">
        <v>1159</v>
      </c>
      <c r="M410" s="1" t="s">
        <v>681</v>
      </c>
      <c r="N410" s="1" t="s">
        <v>1629</v>
      </c>
      <c r="O410" s="1" t="s">
        <v>34</v>
      </c>
      <c r="P410" s="1" t="s">
        <v>1627</v>
      </c>
      <c r="Q410" s="1" t="s">
        <v>1645</v>
      </c>
      <c r="R410" s="1" t="s">
        <v>1646</v>
      </c>
    </row>
    <row r="411" spans="1:18" x14ac:dyDescent="0.45">
      <c r="A411" s="6">
        <f t="shared" si="7"/>
        <v>5191</v>
      </c>
      <c r="B411" s="6">
        <f>COUNTIF(D$1:D411,D411)</f>
        <v>1</v>
      </c>
      <c r="C411" s="1">
        <v>519</v>
      </c>
      <c r="D411" s="1" t="s">
        <v>1160</v>
      </c>
      <c r="F411" s="1" t="s">
        <v>1161</v>
      </c>
      <c r="G411" s="1" t="s">
        <v>243</v>
      </c>
      <c r="I411" s="1" t="s">
        <v>278</v>
      </c>
      <c r="K411" s="1" t="s">
        <v>1162</v>
      </c>
      <c r="M411" s="1" t="s">
        <v>681</v>
      </c>
      <c r="N411" s="1" t="s">
        <v>1629</v>
      </c>
      <c r="O411" s="1" t="s">
        <v>34</v>
      </c>
      <c r="P411" s="1" t="s">
        <v>1627</v>
      </c>
      <c r="Q411" s="1" t="s">
        <v>1645</v>
      </c>
      <c r="R411" s="1" t="s">
        <v>1646</v>
      </c>
    </row>
    <row r="412" spans="1:18" x14ac:dyDescent="0.45">
      <c r="A412" s="6">
        <f t="shared" si="7"/>
        <v>30022</v>
      </c>
      <c r="B412" s="6">
        <f>COUNTIF(D$1:D412,D412)</f>
        <v>2</v>
      </c>
      <c r="C412" s="1">
        <v>3002</v>
      </c>
      <c r="D412" s="1" t="s">
        <v>604</v>
      </c>
      <c r="F412" s="1" t="s">
        <v>605</v>
      </c>
      <c r="G412" s="1" t="s">
        <v>50</v>
      </c>
      <c r="I412" s="1" t="s">
        <v>51</v>
      </c>
      <c r="K412" s="1" t="s">
        <v>1163</v>
      </c>
      <c r="N412" s="1" t="s">
        <v>1628</v>
      </c>
      <c r="O412" s="1" t="s">
        <v>34</v>
      </c>
      <c r="P412" s="1" t="s">
        <v>1630</v>
      </c>
      <c r="Q412" s="1" t="s">
        <v>1645</v>
      </c>
      <c r="R412" s="1" t="s">
        <v>1646</v>
      </c>
    </row>
    <row r="413" spans="1:18" x14ac:dyDescent="0.45">
      <c r="A413" s="6">
        <f t="shared" si="7"/>
        <v>171</v>
      </c>
      <c r="B413" s="6">
        <f>COUNTIF(D$1:D413,D413)</f>
        <v>1</v>
      </c>
      <c r="C413" s="1">
        <v>17</v>
      </c>
      <c r="D413" s="1" t="s">
        <v>1164</v>
      </c>
      <c r="F413" s="1" t="s">
        <v>1165</v>
      </c>
      <c r="G413" s="1" t="s">
        <v>1166</v>
      </c>
      <c r="I413" s="1">
        <v>1</v>
      </c>
      <c r="K413" s="1" t="s">
        <v>1167</v>
      </c>
      <c r="N413" s="1" t="s">
        <v>1628</v>
      </c>
      <c r="O413" s="1" t="s">
        <v>34</v>
      </c>
      <c r="P413" s="1" t="s">
        <v>1630</v>
      </c>
      <c r="Q413" s="1" t="s">
        <v>1645</v>
      </c>
      <c r="R413" s="1" t="s">
        <v>1646</v>
      </c>
    </row>
    <row r="414" spans="1:18" x14ac:dyDescent="0.45">
      <c r="A414" s="6">
        <f t="shared" si="7"/>
        <v>34501</v>
      </c>
      <c r="B414" s="6">
        <f>COUNTIF(D$1:D414,D414)</f>
        <v>1</v>
      </c>
      <c r="C414" s="1">
        <v>3450</v>
      </c>
      <c r="D414" s="1" t="s">
        <v>1168</v>
      </c>
      <c r="F414" s="1" t="s">
        <v>1169</v>
      </c>
      <c r="G414" s="1" t="s">
        <v>120</v>
      </c>
      <c r="I414" s="1">
        <v>3</v>
      </c>
      <c r="K414" s="1" t="s">
        <v>1170</v>
      </c>
      <c r="N414" s="1" t="s">
        <v>1628</v>
      </c>
      <c r="O414" s="1" t="s">
        <v>34</v>
      </c>
      <c r="P414" s="1" t="s">
        <v>1630</v>
      </c>
      <c r="Q414" s="1" t="s">
        <v>1645</v>
      </c>
      <c r="R414" s="1" t="s">
        <v>1646</v>
      </c>
    </row>
    <row r="415" spans="1:18" x14ac:dyDescent="0.45">
      <c r="A415" s="6">
        <f t="shared" si="7"/>
        <v>30182</v>
      </c>
      <c r="B415" s="6">
        <f>COUNTIF(D$1:D415,D415)</f>
        <v>2</v>
      </c>
      <c r="C415" s="1">
        <v>3018</v>
      </c>
      <c r="D415" s="1" t="s">
        <v>565</v>
      </c>
      <c r="F415" s="1" t="s">
        <v>566</v>
      </c>
      <c r="G415" s="1" t="s">
        <v>50</v>
      </c>
      <c r="I415" s="1" t="s">
        <v>64</v>
      </c>
      <c r="K415" s="1" t="s">
        <v>1171</v>
      </c>
      <c r="N415" s="1" t="s">
        <v>1628</v>
      </c>
      <c r="O415" s="1" t="s">
        <v>34</v>
      </c>
      <c r="P415" s="1" t="s">
        <v>1630</v>
      </c>
      <c r="Q415" s="1" t="s">
        <v>1645</v>
      </c>
      <c r="R415" s="1" t="s">
        <v>1646</v>
      </c>
    </row>
    <row r="416" spans="1:18" x14ac:dyDescent="0.45">
      <c r="A416" s="6">
        <f t="shared" si="7"/>
        <v>31031</v>
      </c>
      <c r="B416" s="6">
        <f>COUNTIF(D$1:D416,D416)</f>
        <v>1</v>
      </c>
      <c r="C416" s="1">
        <v>3103</v>
      </c>
      <c r="D416" s="1" t="s">
        <v>1172</v>
      </c>
      <c r="F416" s="1" t="s">
        <v>1173</v>
      </c>
      <c r="G416" s="1" t="s">
        <v>209</v>
      </c>
      <c r="I416" s="1" t="s">
        <v>56</v>
      </c>
      <c r="K416" s="1" t="s">
        <v>1174</v>
      </c>
      <c r="N416" s="1" t="s">
        <v>1628</v>
      </c>
      <c r="O416" s="1" t="s">
        <v>34</v>
      </c>
      <c r="P416" s="1" t="s">
        <v>1630</v>
      </c>
      <c r="Q416" s="1" t="s">
        <v>1645</v>
      </c>
      <c r="R416" s="1" t="s">
        <v>1646</v>
      </c>
    </row>
    <row r="417" spans="1:18" x14ac:dyDescent="0.45">
      <c r="A417" s="6">
        <f t="shared" si="7"/>
        <v>30031</v>
      </c>
      <c r="B417" s="6">
        <f>COUNTIF(D$1:D417,D417)</f>
        <v>1</v>
      </c>
      <c r="C417" s="1">
        <v>3003</v>
      </c>
      <c r="D417" s="1" t="s">
        <v>1175</v>
      </c>
      <c r="F417" s="1" t="s">
        <v>1176</v>
      </c>
      <c r="G417" s="1" t="s">
        <v>50</v>
      </c>
      <c r="I417" s="1" t="s">
        <v>51</v>
      </c>
      <c r="K417" s="1" t="s">
        <v>1177</v>
      </c>
      <c r="N417" s="1" t="s">
        <v>1628</v>
      </c>
      <c r="O417" s="1" t="s">
        <v>34</v>
      </c>
      <c r="P417" s="1" t="s">
        <v>1631</v>
      </c>
      <c r="Q417" s="1" t="s">
        <v>1645</v>
      </c>
      <c r="R417" s="1" t="s">
        <v>1646</v>
      </c>
    </row>
    <row r="418" spans="1:18" x14ac:dyDescent="0.45">
      <c r="A418" s="6">
        <f t="shared" si="7"/>
        <v>30061</v>
      </c>
      <c r="B418" s="6">
        <f>COUNTIF(D$1:D418,D418)</f>
        <v>1</v>
      </c>
      <c r="C418" s="1">
        <v>3006</v>
      </c>
      <c r="D418" s="1" t="s">
        <v>1178</v>
      </c>
      <c r="F418" s="1" t="s">
        <v>1179</v>
      </c>
      <c r="G418" s="1" t="s">
        <v>50</v>
      </c>
      <c r="I418" s="1" t="s">
        <v>51</v>
      </c>
      <c r="K418" s="1" t="s">
        <v>1180</v>
      </c>
      <c r="N418" s="1" t="s">
        <v>1628</v>
      </c>
      <c r="O418" s="1" t="s">
        <v>34</v>
      </c>
      <c r="P418" s="1" t="s">
        <v>1631</v>
      </c>
      <c r="Q418" s="1" t="s">
        <v>1645</v>
      </c>
      <c r="R418" s="1" t="s">
        <v>1646</v>
      </c>
    </row>
    <row r="419" spans="1:18" x14ac:dyDescent="0.45">
      <c r="A419" s="6">
        <f t="shared" si="7"/>
        <v>30101</v>
      </c>
      <c r="B419" s="6">
        <f>COUNTIF(D$1:D419,D419)</f>
        <v>1</v>
      </c>
      <c r="C419" s="1">
        <v>3010</v>
      </c>
      <c r="D419" s="1" t="s">
        <v>1181</v>
      </c>
      <c r="F419" s="1" t="s">
        <v>1182</v>
      </c>
      <c r="G419" s="1" t="s">
        <v>50</v>
      </c>
      <c r="I419" s="1" t="s">
        <v>56</v>
      </c>
      <c r="K419" s="1" t="s">
        <v>1183</v>
      </c>
      <c r="N419" s="1" t="s">
        <v>1628</v>
      </c>
      <c r="O419" s="1" t="s">
        <v>34</v>
      </c>
      <c r="P419" s="1" t="s">
        <v>1631</v>
      </c>
      <c r="Q419" s="1" t="s">
        <v>1645</v>
      </c>
      <c r="R419" s="1" t="s">
        <v>1646</v>
      </c>
    </row>
    <row r="420" spans="1:18" x14ac:dyDescent="0.45">
      <c r="A420" s="6">
        <f t="shared" si="7"/>
        <v>53722</v>
      </c>
      <c r="B420" s="6">
        <f>COUNTIF(D$1:D420,D420)</f>
        <v>2</v>
      </c>
      <c r="C420" s="1">
        <v>5372</v>
      </c>
      <c r="D420" s="1" t="s">
        <v>514</v>
      </c>
      <c r="F420" s="1" t="s">
        <v>515</v>
      </c>
      <c r="G420" s="1" t="s">
        <v>152</v>
      </c>
      <c r="I420" s="1" t="s">
        <v>87</v>
      </c>
      <c r="K420" s="1" t="s">
        <v>1184</v>
      </c>
      <c r="M420" s="1" t="s">
        <v>1185</v>
      </c>
      <c r="N420" s="1" t="s">
        <v>1632</v>
      </c>
      <c r="O420" s="1" t="s">
        <v>35</v>
      </c>
      <c r="P420" s="1" t="s">
        <v>37</v>
      </c>
      <c r="Q420" s="1" t="s">
        <v>1645</v>
      </c>
      <c r="R420" s="1" t="s">
        <v>1646</v>
      </c>
    </row>
    <row r="421" spans="1:18" x14ac:dyDescent="0.45">
      <c r="A421" s="6">
        <f t="shared" si="7"/>
        <v>53752</v>
      </c>
      <c r="B421" s="6">
        <f>COUNTIF(D$1:D421,D421)</f>
        <v>2</v>
      </c>
      <c r="C421" s="1">
        <v>5375</v>
      </c>
      <c r="D421" s="1" t="s">
        <v>530</v>
      </c>
      <c r="F421" s="1" t="s">
        <v>531</v>
      </c>
      <c r="G421" s="1" t="s">
        <v>152</v>
      </c>
      <c r="I421" s="1" t="s">
        <v>87</v>
      </c>
      <c r="K421" s="1" t="s">
        <v>1186</v>
      </c>
      <c r="M421" s="1" t="s">
        <v>1185</v>
      </c>
      <c r="N421" s="1" t="s">
        <v>1632</v>
      </c>
      <c r="O421" s="1" t="s">
        <v>35</v>
      </c>
      <c r="P421" s="1" t="s">
        <v>37</v>
      </c>
      <c r="Q421" s="1" t="s">
        <v>1645</v>
      </c>
      <c r="R421" s="1" t="s">
        <v>1646</v>
      </c>
    </row>
    <row r="422" spans="1:18" x14ac:dyDescent="0.45">
      <c r="A422" s="6">
        <f t="shared" si="7"/>
        <v>51082</v>
      </c>
      <c r="B422" s="6">
        <f>COUNTIF(D$1:D422,D422)</f>
        <v>2</v>
      </c>
      <c r="C422" s="1">
        <v>5108</v>
      </c>
      <c r="D422" s="1" t="s">
        <v>400</v>
      </c>
      <c r="F422" s="1" t="s">
        <v>401</v>
      </c>
      <c r="G422" s="1" t="s">
        <v>69</v>
      </c>
      <c r="I422" s="1" t="s">
        <v>87</v>
      </c>
      <c r="K422" s="1" t="s">
        <v>1187</v>
      </c>
      <c r="M422" s="1" t="s">
        <v>1185</v>
      </c>
      <c r="N422" s="1" t="s">
        <v>1632</v>
      </c>
      <c r="O422" s="1" t="s">
        <v>35</v>
      </c>
      <c r="P422" s="1" t="s">
        <v>37</v>
      </c>
      <c r="Q422" s="1" t="s">
        <v>1645</v>
      </c>
      <c r="R422" s="1" t="s">
        <v>1646</v>
      </c>
    </row>
    <row r="423" spans="1:18" x14ac:dyDescent="0.45">
      <c r="A423" s="6">
        <f t="shared" si="7"/>
        <v>30202</v>
      </c>
      <c r="B423" s="6">
        <f>COUNTIF(D$1:D423,D423)</f>
        <v>2</v>
      </c>
      <c r="C423" s="1">
        <v>3020</v>
      </c>
      <c r="D423" s="1" t="s">
        <v>366</v>
      </c>
      <c r="F423" s="1" t="s">
        <v>367</v>
      </c>
      <c r="G423" s="1" t="s">
        <v>50</v>
      </c>
      <c r="I423" s="1" t="s">
        <v>64</v>
      </c>
      <c r="K423" s="1" t="s">
        <v>1188</v>
      </c>
      <c r="M423" s="1" t="s">
        <v>1185</v>
      </c>
      <c r="N423" s="1" t="s">
        <v>1632</v>
      </c>
      <c r="O423" s="1" t="s">
        <v>35</v>
      </c>
      <c r="P423" s="1" t="s">
        <v>37</v>
      </c>
      <c r="Q423" s="1" t="s">
        <v>1645</v>
      </c>
      <c r="R423" s="1" t="s">
        <v>1646</v>
      </c>
    </row>
    <row r="424" spans="1:18" x14ac:dyDescent="0.45">
      <c r="A424" s="6">
        <f t="shared" si="7"/>
        <v>51111</v>
      </c>
      <c r="B424" s="6">
        <f>COUNTIF(D$1:D424,D424)</f>
        <v>1</v>
      </c>
      <c r="C424" s="1">
        <v>5111</v>
      </c>
      <c r="D424" s="1" t="s">
        <v>1189</v>
      </c>
      <c r="F424" s="1" t="s">
        <v>1190</v>
      </c>
      <c r="G424" s="1" t="s">
        <v>69</v>
      </c>
      <c r="I424" s="1" t="s">
        <v>70</v>
      </c>
      <c r="K424" s="1" t="s">
        <v>1191</v>
      </c>
      <c r="M424" s="1" t="s">
        <v>1185</v>
      </c>
      <c r="N424" s="1" t="s">
        <v>1632</v>
      </c>
      <c r="O424" s="1" t="s">
        <v>35</v>
      </c>
      <c r="P424" s="1" t="s">
        <v>37</v>
      </c>
      <c r="Q424" s="1" t="s">
        <v>1645</v>
      </c>
      <c r="R424" s="1" t="s">
        <v>1646</v>
      </c>
    </row>
    <row r="425" spans="1:18" x14ac:dyDescent="0.45">
      <c r="A425" s="6">
        <f t="shared" si="7"/>
        <v>53822</v>
      </c>
      <c r="B425" s="6">
        <f>COUNTIF(D$1:D425,D425)</f>
        <v>2</v>
      </c>
      <c r="C425" s="1">
        <v>5382</v>
      </c>
      <c r="D425" s="1" t="s">
        <v>439</v>
      </c>
      <c r="F425" s="1" t="s">
        <v>440</v>
      </c>
      <c r="G425" s="1" t="s">
        <v>152</v>
      </c>
      <c r="I425" s="1" t="s">
        <v>70</v>
      </c>
      <c r="K425" s="1" t="s">
        <v>1192</v>
      </c>
      <c r="M425" s="1" t="s">
        <v>1185</v>
      </c>
      <c r="N425" s="1" t="s">
        <v>1632</v>
      </c>
      <c r="O425" s="1" t="s">
        <v>35</v>
      </c>
      <c r="P425" s="1" t="s">
        <v>37</v>
      </c>
      <c r="Q425" s="1" t="s">
        <v>1645</v>
      </c>
      <c r="R425" s="1" t="s">
        <v>1646</v>
      </c>
    </row>
    <row r="426" spans="1:18" x14ac:dyDescent="0.45">
      <c r="A426" s="6">
        <f t="shared" si="7"/>
        <v>30211</v>
      </c>
      <c r="B426" s="6">
        <f>COUNTIF(D$1:D426,D426)</f>
        <v>1</v>
      </c>
      <c r="C426" s="1">
        <v>3021</v>
      </c>
      <c r="D426" s="1" t="s">
        <v>1193</v>
      </c>
      <c r="F426" s="1" t="s">
        <v>1194</v>
      </c>
      <c r="G426" s="1" t="s">
        <v>50</v>
      </c>
      <c r="I426" s="1" t="s">
        <v>64</v>
      </c>
      <c r="K426" s="1" t="s">
        <v>1195</v>
      </c>
      <c r="M426" s="1" t="s">
        <v>1185</v>
      </c>
      <c r="N426" s="1" t="s">
        <v>1632</v>
      </c>
      <c r="O426" s="1" t="s">
        <v>35</v>
      </c>
      <c r="P426" s="1" t="s">
        <v>37</v>
      </c>
      <c r="Q426" s="1" t="s">
        <v>1645</v>
      </c>
      <c r="R426" s="1" t="s">
        <v>1646</v>
      </c>
    </row>
    <row r="427" spans="1:18" x14ac:dyDescent="0.45">
      <c r="A427" s="6">
        <f t="shared" si="7"/>
        <v>53772</v>
      </c>
      <c r="B427" s="6">
        <f>COUNTIF(D$1:D427,D427)</f>
        <v>2</v>
      </c>
      <c r="C427" s="1">
        <v>5377</v>
      </c>
      <c r="D427" s="1" t="s">
        <v>457</v>
      </c>
      <c r="F427" s="1" t="s">
        <v>458</v>
      </c>
      <c r="G427" s="1" t="s">
        <v>152</v>
      </c>
      <c r="I427" s="1" t="s">
        <v>70</v>
      </c>
      <c r="K427" s="1" t="s">
        <v>1196</v>
      </c>
      <c r="M427" s="1" t="s">
        <v>1197</v>
      </c>
      <c r="N427" s="1" t="s">
        <v>1632</v>
      </c>
      <c r="O427" s="1" t="s">
        <v>35</v>
      </c>
      <c r="P427" s="1" t="s">
        <v>37</v>
      </c>
      <c r="Q427" s="1" t="s">
        <v>1645</v>
      </c>
      <c r="R427" s="1" t="s">
        <v>1646</v>
      </c>
    </row>
    <row r="428" spans="1:18" x14ac:dyDescent="0.45">
      <c r="A428" s="6">
        <f t="shared" si="7"/>
        <v>10212</v>
      </c>
      <c r="B428" s="6">
        <f>COUNTIF(D$1:D428,D428)</f>
        <v>2</v>
      </c>
      <c r="C428" s="1">
        <v>1021</v>
      </c>
      <c r="D428" s="1" t="s">
        <v>417</v>
      </c>
      <c r="F428" s="1" t="s">
        <v>418</v>
      </c>
      <c r="G428" s="1" t="s">
        <v>141</v>
      </c>
      <c r="I428" s="1" t="s">
        <v>79</v>
      </c>
      <c r="K428" s="1" t="s">
        <v>1198</v>
      </c>
      <c r="M428" s="1" t="s">
        <v>1197</v>
      </c>
      <c r="N428" s="1" t="s">
        <v>1632</v>
      </c>
      <c r="O428" s="1" t="s">
        <v>35</v>
      </c>
      <c r="P428" s="1" t="s">
        <v>37</v>
      </c>
      <c r="Q428" s="1" t="s">
        <v>1645</v>
      </c>
      <c r="R428" s="1" t="s">
        <v>1646</v>
      </c>
    </row>
    <row r="429" spans="1:18" x14ac:dyDescent="0.45">
      <c r="A429" s="6">
        <f t="shared" si="7"/>
        <v>27022</v>
      </c>
      <c r="B429" s="6">
        <f>COUNTIF(D$1:D429,D429)</f>
        <v>2</v>
      </c>
      <c r="C429" s="1">
        <v>2702</v>
      </c>
      <c r="D429" s="1" t="s">
        <v>487</v>
      </c>
      <c r="F429" s="1" t="s">
        <v>488</v>
      </c>
      <c r="G429" s="1" t="s">
        <v>190</v>
      </c>
      <c r="I429" s="1" t="s">
        <v>70</v>
      </c>
      <c r="K429" s="1" t="s">
        <v>1199</v>
      </c>
      <c r="M429" s="1" t="s">
        <v>1197</v>
      </c>
      <c r="N429" s="1" t="s">
        <v>1632</v>
      </c>
      <c r="O429" s="1" t="s">
        <v>35</v>
      </c>
      <c r="P429" s="1" t="s">
        <v>37</v>
      </c>
      <c r="Q429" s="1" t="s">
        <v>1645</v>
      </c>
      <c r="R429" s="1" t="s">
        <v>1646</v>
      </c>
    </row>
    <row r="430" spans="1:18" x14ac:dyDescent="0.45">
      <c r="A430" s="6">
        <f t="shared" si="7"/>
        <v>26202</v>
      </c>
      <c r="B430" s="6">
        <f>COUNTIF(D$1:D430,D430)</f>
        <v>2</v>
      </c>
      <c r="C430" s="1">
        <v>2620</v>
      </c>
      <c r="D430" s="1" t="s">
        <v>446</v>
      </c>
      <c r="F430" s="1" t="s">
        <v>447</v>
      </c>
      <c r="G430" s="1" t="s">
        <v>74</v>
      </c>
      <c r="I430" s="1" t="s">
        <v>87</v>
      </c>
      <c r="K430" s="1" t="s">
        <v>1200</v>
      </c>
      <c r="M430" s="1" t="s">
        <v>1197</v>
      </c>
      <c r="N430" s="1" t="s">
        <v>1632</v>
      </c>
      <c r="O430" s="1" t="s">
        <v>35</v>
      </c>
      <c r="P430" s="1" t="s">
        <v>37</v>
      </c>
      <c r="Q430" s="1" t="s">
        <v>1645</v>
      </c>
      <c r="R430" s="1" t="s">
        <v>1646</v>
      </c>
    </row>
    <row r="431" spans="1:18" x14ac:dyDescent="0.45">
      <c r="A431" s="6">
        <f t="shared" si="7"/>
        <v>10232</v>
      </c>
      <c r="B431" s="6">
        <f>COUNTIF(D$1:D431,D431)</f>
        <v>2</v>
      </c>
      <c r="C431" s="1">
        <v>1023</v>
      </c>
      <c r="D431" s="1" t="s">
        <v>411</v>
      </c>
      <c r="F431" s="1" t="s">
        <v>412</v>
      </c>
      <c r="G431" s="1" t="s">
        <v>141</v>
      </c>
      <c r="I431" s="1" t="s">
        <v>79</v>
      </c>
      <c r="K431" s="1" t="s">
        <v>1201</v>
      </c>
      <c r="M431" s="1" t="s">
        <v>1197</v>
      </c>
      <c r="N431" s="1" t="s">
        <v>1632</v>
      </c>
      <c r="O431" s="1" t="s">
        <v>35</v>
      </c>
      <c r="P431" s="1" t="s">
        <v>37</v>
      </c>
      <c r="Q431" s="1" t="s">
        <v>1645</v>
      </c>
      <c r="R431" s="1" t="s">
        <v>1646</v>
      </c>
    </row>
    <row r="432" spans="1:18" x14ac:dyDescent="0.45">
      <c r="A432" s="6">
        <f t="shared" si="7"/>
        <v>1622</v>
      </c>
      <c r="B432" s="6">
        <f>COUNTIF(D$1:D432,D432)</f>
        <v>2</v>
      </c>
      <c r="C432" s="1">
        <v>162</v>
      </c>
      <c r="D432" s="1" t="s">
        <v>425</v>
      </c>
      <c r="F432" s="1" t="s">
        <v>426</v>
      </c>
      <c r="G432" s="1" t="s">
        <v>134</v>
      </c>
      <c r="I432" s="1" t="s">
        <v>87</v>
      </c>
      <c r="K432" s="1" t="s">
        <v>1202</v>
      </c>
      <c r="M432" s="1" t="s">
        <v>1197</v>
      </c>
      <c r="N432" s="1" t="s">
        <v>1632</v>
      </c>
      <c r="O432" s="1" t="s">
        <v>35</v>
      </c>
      <c r="P432" s="1" t="s">
        <v>37</v>
      </c>
      <c r="Q432" s="1" t="s">
        <v>1645</v>
      </c>
      <c r="R432" s="1" t="s">
        <v>1646</v>
      </c>
    </row>
    <row r="433" spans="1:18" x14ac:dyDescent="0.45">
      <c r="A433" s="6">
        <f t="shared" si="7"/>
        <v>53832</v>
      </c>
      <c r="B433" s="6">
        <f>COUNTIF(D$1:D433,D433)</f>
        <v>2</v>
      </c>
      <c r="C433" s="1">
        <v>5383</v>
      </c>
      <c r="D433" s="1" t="s">
        <v>455</v>
      </c>
      <c r="F433" s="1" t="s">
        <v>456</v>
      </c>
      <c r="G433" s="1" t="s">
        <v>152</v>
      </c>
      <c r="I433" s="1" t="s">
        <v>70</v>
      </c>
      <c r="K433" s="1" t="s">
        <v>1648</v>
      </c>
      <c r="M433" s="1" t="s">
        <v>1197</v>
      </c>
      <c r="N433" s="1" t="s">
        <v>1632</v>
      </c>
      <c r="O433" s="1" t="s">
        <v>35</v>
      </c>
      <c r="P433" s="1" t="s">
        <v>37</v>
      </c>
      <c r="Q433" s="1" t="s">
        <v>1645</v>
      </c>
      <c r="R433" s="1" t="s">
        <v>1646</v>
      </c>
    </row>
    <row r="434" spans="1:18" x14ac:dyDescent="0.45">
      <c r="A434" s="6">
        <f t="shared" si="7"/>
        <v>52361</v>
      </c>
      <c r="B434" s="6">
        <f>COUNTIF(D$1:D434,D434)</f>
        <v>1</v>
      </c>
      <c r="C434" s="1">
        <v>5236</v>
      </c>
      <c r="D434" s="1" t="s">
        <v>1203</v>
      </c>
      <c r="F434" s="1" t="s">
        <v>1204</v>
      </c>
      <c r="G434" s="1" t="s">
        <v>1205</v>
      </c>
      <c r="I434" s="1" t="s">
        <v>87</v>
      </c>
      <c r="K434" s="1" t="s">
        <v>1206</v>
      </c>
      <c r="M434" s="1" t="s">
        <v>1207</v>
      </c>
      <c r="N434" s="1" t="s">
        <v>1632</v>
      </c>
      <c r="O434" s="1" t="s">
        <v>35</v>
      </c>
      <c r="P434" s="1" t="s">
        <v>37</v>
      </c>
      <c r="Q434" s="1" t="s">
        <v>1645</v>
      </c>
      <c r="R434" s="1" t="s">
        <v>1646</v>
      </c>
    </row>
    <row r="435" spans="1:18" x14ac:dyDescent="0.45">
      <c r="A435" s="6">
        <f t="shared" si="7"/>
        <v>10082</v>
      </c>
      <c r="B435" s="6">
        <f>COUNTIF(D$1:D435,D435)</f>
        <v>2</v>
      </c>
      <c r="C435" s="1">
        <v>1008</v>
      </c>
      <c r="D435" s="1" t="s">
        <v>479</v>
      </c>
      <c r="F435" s="1" t="s">
        <v>480</v>
      </c>
      <c r="G435" s="1" t="s">
        <v>141</v>
      </c>
      <c r="I435" s="1" t="s">
        <v>87</v>
      </c>
      <c r="K435" s="1" t="s">
        <v>1208</v>
      </c>
      <c r="M435" s="1" t="s">
        <v>1207</v>
      </c>
      <c r="N435" s="1" t="s">
        <v>1632</v>
      </c>
      <c r="O435" s="1" t="s">
        <v>35</v>
      </c>
      <c r="P435" s="1" t="s">
        <v>37</v>
      </c>
      <c r="Q435" s="1" t="s">
        <v>1645</v>
      </c>
      <c r="R435" s="1" t="s">
        <v>1646</v>
      </c>
    </row>
    <row r="436" spans="1:18" x14ac:dyDescent="0.45">
      <c r="A436" s="6">
        <f t="shared" si="7"/>
        <v>53732</v>
      </c>
      <c r="B436" s="6">
        <f>COUNTIF(D$1:D436,D436)</f>
        <v>2</v>
      </c>
      <c r="C436" s="1">
        <v>5373</v>
      </c>
      <c r="D436" s="1" t="s">
        <v>512</v>
      </c>
      <c r="F436" s="1" t="s">
        <v>513</v>
      </c>
      <c r="G436" s="1" t="s">
        <v>152</v>
      </c>
      <c r="I436" s="1" t="s">
        <v>87</v>
      </c>
      <c r="K436" s="1" t="s">
        <v>1209</v>
      </c>
      <c r="M436" s="1" t="s">
        <v>1207</v>
      </c>
      <c r="N436" s="1" t="s">
        <v>1632</v>
      </c>
      <c r="O436" s="1" t="s">
        <v>35</v>
      </c>
      <c r="P436" s="1" t="s">
        <v>37</v>
      </c>
      <c r="Q436" s="1" t="s">
        <v>1645</v>
      </c>
      <c r="R436" s="1" t="s">
        <v>1646</v>
      </c>
    </row>
    <row r="437" spans="1:18" x14ac:dyDescent="0.45">
      <c r="A437" s="6">
        <f t="shared" si="7"/>
        <v>21011</v>
      </c>
      <c r="B437" s="6">
        <f>COUNTIF(D$1:D437,D437)</f>
        <v>1</v>
      </c>
      <c r="C437" s="1">
        <v>2101</v>
      </c>
      <c r="D437" s="1" t="s">
        <v>1210</v>
      </c>
      <c r="F437" s="1" t="s">
        <v>1211</v>
      </c>
      <c r="G437" s="1" t="s">
        <v>156</v>
      </c>
      <c r="I437" s="1" t="s">
        <v>87</v>
      </c>
      <c r="K437" s="1" t="s">
        <v>1212</v>
      </c>
      <c r="M437" s="1" t="s">
        <v>1207</v>
      </c>
      <c r="N437" s="1" t="s">
        <v>1632</v>
      </c>
      <c r="O437" s="1" t="s">
        <v>35</v>
      </c>
      <c r="P437" s="1" t="s">
        <v>37</v>
      </c>
      <c r="Q437" s="1" t="s">
        <v>1645</v>
      </c>
      <c r="R437" s="1" t="s">
        <v>1646</v>
      </c>
    </row>
    <row r="438" spans="1:18" x14ac:dyDescent="0.45">
      <c r="A438" s="6">
        <f t="shared" si="7"/>
        <v>52421</v>
      </c>
      <c r="B438" s="6">
        <f>COUNTIF(D$1:D438,D438)</f>
        <v>1</v>
      </c>
      <c r="C438" s="1">
        <v>5242</v>
      </c>
      <c r="D438" s="1" t="s">
        <v>1213</v>
      </c>
      <c r="F438" s="1" t="s">
        <v>1214</v>
      </c>
      <c r="G438" s="1" t="s">
        <v>1205</v>
      </c>
      <c r="I438" s="1" t="s">
        <v>70</v>
      </c>
      <c r="K438" s="1" t="s">
        <v>1215</v>
      </c>
      <c r="M438" s="1" t="s">
        <v>1207</v>
      </c>
      <c r="N438" s="1" t="s">
        <v>1632</v>
      </c>
      <c r="O438" s="1" t="s">
        <v>35</v>
      </c>
      <c r="P438" s="1" t="s">
        <v>37</v>
      </c>
      <c r="Q438" s="1" t="s">
        <v>1645</v>
      </c>
      <c r="R438" s="1" t="s">
        <v>1646</v>
      </c>
    </row>
    <row r="439" spans="1:18" x14ac:dyDescent="0.45">
      <c r="A439" s="6">
        <f t="shared" si="7"/>
        <v>10521</v>
      </c>
      <c r="B439" s="6">
        <f>COUNTIF(D$1:D439,D439)</f>
        <v>1</v>
      </c>
      <c r="C439" s="1">
        <v>1052</v>
      </c>
      <c r="D439" s="1" t="s">
        <v>1216</v>
      </c>
      <c r="F439" s="1" t="s">
        <v>1217</v>
      </c>
      <c r="G439" s="1" t="s">
        <v>102</v>
      </c>
      <c r="I439" s="1" t="s">
        <v>87</v>
      </c>
      <c r="K439" s="1" t="s">
        <v>1218</v>
      </c>
      <c r="M439" s="1" t="s">
        <v>1207</v>
      </c>
      <c r="N439" s="1" t="s">
        <v>1632</v>
      </c>
      <c r="O439" s="1" t="s">
        <v>35</v>
      </c>
      <c r="P439" s="1" t="s">
        <v>37</v>
      </c>
      <c r="Q439" s="1" t="s">
        <v>1645</v>
      </c>
      <c r="R439" s="1" t="s">
        <v>1646</v>
      </c>
    </row>
    <row r="440" spans="1:18" x14ac:dyDescent="0.45">
      <c r="A440" s="6">
        <f t="shared" si="7"/>
        <v>10122</v>
      </c>
      <c r="B440" s="6">
        <f>COUNTIF(D$1:D440,D440)</f>
        <v>2</v>
      </c>
      <c r="C440" s="1">
        <v>1012</v>
      </c>
      <c r="D440" s="1" t="s">
        <v>485</v>
      </c>
      <c r="F440" s="1" t="s">
        <v>486</v>
      </c>
      <c r="G440" s="1" t="s">
        <v>141</v>
      </c>
      <c r="I440" s="1" t="s">
        <v>70</v>
      </c>
      <c r="K440" s="1" t="s">
        <v>1219</v>
      </c>
      <c r="M440" s="1" t="s">
        <v>1207</v>
      </c>
      <c r="N440" s="1" t="s">
        <v>1632</v>
      </c>
      <c r="O440" s="1" t="s">
        <v>35</v>
      </c>
      <c r="P440" s="1" t="s">
        <v>37</v>
      </c>
      <c r="Q440" s="1" t="s">
        <v>1645</v>
      </c>
      <c r="R440" s="1" t="s">
        <v>1646</v>
      </c>
    </row>
    <row r="441" spans="1:18" x14ac:dyDescent="0.45">
      <c r="A441" s="6">
        <f t="shared" si="7"/>
        <v>33051</v>
      </c>
      <c r="B441" s="6">
        <f>COUNTIF(D$1:D441,D441)</f>
        <v>1</v>
      </c>
      <c r="C441" s="1">
        <v>3305</v>
      </c>
      <c r="D441" s="1" t="s">
        <v>1220</v>
      </c>
      <c r="F441" s="1" t="s">
        <v>1221</v>
      </c>
      <c r="G441" s="1" t="s">
        <v>55</v>
      </c>
      <c r="I441" s="1" t="s">
        <v>51</v>
      </c>
      <c r="K441" s="1" t="s">
        <v>1648</v>
      </c>
      <c r="M441" s="1" t="s">
        <v>1207</v>
      </c>
      <c r="N441" s="1" t="s">
        <v>1632</v>
      </c>
      <c r="O441" s="1" t="s">
        <v>35</v>
      </c>
      <c r="P441" s="1" t="s">
        <v>37</v>
      </c>
      <c r="Q441" s="1" t="s">
        <v>1645</v>
      </c>
      <c r="R441" s="1" t="s">
        <v>1646</v>
      </c>
    </row>
    <row r="442" spans="1:18" x14ac:dyDescent="0.45">
      <c r="A442" s="6">
        <f t="shared" si="7"/>
        <v>30652</v>
      </c>
      <c r="B442" s="6">
        <f>COUNTIF(D$1:D442,D442)</f>
        <v>2</v>
      </c>
      <c r="C442" s="1">
        <v>3065</v>
      </c>
      <c r="D442" s="1" t="s">
        <v>380</v>
      </c>
      <c r="F442" s="1" t="s">
        <v>381</v>
      </c>
      <c r="G442" s="1" t="s">
        <v>63</v>
      </c>
      <c r="I442" s="1" t="s">
        <v>56</v>
      </c>
      <c r="K442" s="1" t="s">
        <v>1222</v>
      </c>
      <c r="M442" s="1" t="s">
        <v>1223</v>
      </c>
      <c r="N442" s="1" t="s">
        <v>1632</v>
      </c>
      <c r="O442" s="1" t="s">
        <v>35</v>
      </c>
      <c r="P442" s="1" t="s">
        <v>37</v>
      </c>
      <c r="Q442" s="1" t="s">
        <v>1645</v>
      </c>
      <c r="R442" s="1" t="s">
        <v>1646</v>
      </c>
    </row>
    <row r="443" spans="1:18" x14ac:dyDescent="0.45">
      <c r="A443" s="6">
        <f t="shared" si="7"/>
        <v>30152</v>
      </c>
      <c r="B443" s="6">
        <f>COUNTIF(D$1:D443,D443)</f>
        <v>2</v>
      </c>
      <c r="C443" s="1">
        <v>3015</v>
      </c>
      <c r="D443" s="1" t="s">
        <v>383</v>
      </c>
      <c r="F443" s="1" t="s">
        <v>384</v>
      </c>
      <c r="G443" s="1" t="s">
        <v>50</v>
      </c>
      <c r="I443" s="1" t="s">
        <v>56</v>
      </c>
      <c r="K443" s="1" t="s">
        <v>1224</v>
      </c>
      <c r="M443" s="1" t="s">
        <v>1223</v>
      </c>
      <c r="N443" s="1" t="s">
        <v>1632</v>
      </c>
      <c r="O443" s="1" t="s">
        <v>35</v>
      </c>
      <c r="P443" s="1" t="s">
        <v>37</v>
      </c>
      <c r="Q443" s="1" t="s">
        <v>1645</v>
      </c>
      <c r="R443" s="1" t="s">
        <v>1646</v>
      </c>
    </row>
    <row r="444" spans="1:18" x14ac:dyDescent="0.45">
      <c r="A444" s="6">
        <f t="shared" si="7"/>
        <v>53032</v>
      </c>
      <c r="B444" s="6">
        <f>COUNTIF(D$1:D444,D444)</f>
        <v>2</v>
      </c>
      <c r="C444" s="1">
        <v>5303</v>
      </c>
      <c r="D444" s="1" t="s">
        <v>524</v>
      </c>
      <c r="F444" s="1" t="s">
        <v>525</v>
      </c>
      <c r="G444" s="1" t="s">
        <v>177</v>
      </c>
      <c r="I444" s="1" t="s">
        <v>87</v>
      </c>
      <c r="K444" s="1" t="s">
        <v>1225</v>
      </c>
      <c r="M444" s="1" t="s">
        <v>1223</v>
      </c>
      <c r="N444" s="1" t="s">
        <v>1632</v>
      </c>
      <c r="O444" s="1" t="s">
        <v>35</v>
      </c>
      <c r="P444" s="1" t="s">
        <v>37</v>
      </c>
      <c r="Q444" s="1" t="s">
        <v>1645</v>
      </c>
      <c r="R444" s="1" t="s">
        <v>1646</v>
      </c>
    </row>
    <row r="445" spans="1:18" x14ac:dyDescent="0.45">
      <c r="A445" s="6">
        <f t="shared" ref="A445:A508" si="8">IFERROR(C445*10+B445,"")</f>
        <v>13072</v>
      </c>
      <c r="B445" s="6">
        <f>COUNTIF(D$1:D445,D445)</f>
        <v>2</v>
      </c>
      <c r="C445" s="1">
        <v>1307</v>
      </c>
      <c r="D445" s="1" t="s">
        <v>533</v>
      </c>
      <c r="F445" s="1" t="s">
        <v>534</v>
      </c>
      <c r="G445" s="1" t="s">
        <v>113</v>
      </c>
      <c r="I445" s="1" t="s">
        <v>70</v>
      </c>
      <c r="K445" s="1" t="s">
        <v>1226</v>
      </c>
      <c r="M445" s="1" t="s">
        <v>1223</v>
      </c>
      <c r="N445" s="1" t="s">
        <v>1632</v>
      </c>
      <c r="O445" s="1" t="s">
        <v>35</v>
      </c>
      <c r="P445" s="1" t="s">
        <v>37</v>
      </c>
      <c r="Q445" s="1" t="s">
        <v>1645</v>
      </c>
      <c r="R445" s="1" t="s">
        <v>1646</v>
      </c>
    </row>
    <row r="446" spans="1:18" x14ac:dyDescent="0.45">
      <c r="A446" s="6">
        <f t="shared" si="8"/>
        <v>1602</v>
      </c>
      <c r="B446" s="6">
        <f>COUNTIF(D$1:D446,D446)</f>
        <v>2</v>
      </c>
      <c r="C446" s="1">
        <v>160</v>
      </c>
      <c r="D446" s="1" t="s">
        <v>527</v>
      </c>
      <c r="F446" s="1" t="s">
        <v>528</v>
      </c>
      <c r="G446" s="1" t="s">
        <v>134</v>
      </c>
      <c r="I446" s="1" t="s">
        <v>70</v>
      </c>
      <c r="K446" s="1" t="s">
        <v>1227</v>
      </c>
      <c r="M446" s="1" t="s">
        <v>1223</v>
      </c>
      <c r="N446" s="1" t="s">
        <v>1632</v>
      </c>
      <c r="O446" s="1" t="s">
        <v>35</v>
      </c>
      <c r="P446" s="1" t="s">
        <v>37</v>
      </c>
      <c r="Q446" s="1" t="s">
        <v>1645</v>
      </c>
      <c r="R446" s="1" t="s">
        <v>1646</v>
      </c>
    </row>
    <row r="447" spans="1:18" x14ac:dyDescent="0.45">
      <c r="A447" s="6">
        <f t="shared" si="8"/>
        <v>26222</v>
      </c>
      <c r="B447" s="6">
        <f>COUNTIF(D$1:D447,D447)</f>
        <v>2</v>
      </c>
      <c r="C447" s="1">
        <v>2622</v>
      </c>
      <c r="D447" s="1" t="s">
        <v>506</v>
      </c>
      <c r="F447" s="1" t="s">
        <v>507</v>
      </c>
      <c r="G447" s="1" t="s">
        <v>74</v>
      </c>
      <c r="I447" s="1" t="s">
        <v>70</v>
      </c>
      <c r="K447" s="1" t="s">
        <v>1228</v>
      </c>
      <c r="M447" s="1" t="s">
        <v>1223</v>
      </c>
      <c r="N447" s="1" t="s">
        <v>1632</v>
      </c>
      <c r="O447" s="1" t="s">
        <v>35</v>
      </c>
      <c r="P447" s="1" t="s">
        <v>37</v>
      </c>
      <c r="Q447" s="1" t="s">
        <v>1645</v>
      </c>
      <c r="R447" s="1" t="s">
        <v>1646</v>
      </c>
    </row>
    <row r="448" spans="1:18" x14ac:dyDescent="0.45">
      <c r="A448" s="6">
        <f t="shared" si="8"/>
        <v>13012</v>
      </c>
      <c r="B448" s="6">
        <f>COUNTIF(D$1:D448,D448)</f>
        <v>2</v>
      </c>
      <c r="C448" s="1">
        <v>1301</v>
      </c>
      <c r="D448" s="1" t="s">
        <v>509</v>
      </c>
      <c r="F448" s="1" t="s">
        <v>510</v>
      </c>
      <c r="G448" s="1" t="s">
        <v>113</v>
      </c>
      <c r="I448" s="1" t="s">
        <v>87</v>
      </c>
      <c r="K448" s="1" t="s">
        <v>1229</v>
      </c>
      <c r="M448" s="1" t="s">
        <v>1223</v>
      </c>
      <c r="N448" s="1" t="s">
        <v>1632</v>
      </c>
      <c r="O448" s="1" t="s">
        <v>35</v>
      </c>
      <c r="P448" s="1" t="s">
        <v>37</v>
      </c>
      <c r="Q448" s="1" t="s">
        <v>1645</v>
      </c>
      <c r="R448" s="1" t="s">
        <v>1646</v>
      </c>
    </row>
    <row r="449" spans="1:18" x14ac:dyDescent="0.45">
      <c r="A449" s="6">
        <f t="shared" si="8"/>
        <v>30092</v>
      </c>
      <c r="B449" s="6">
        <f>COUNTIF(D$1:D449,D449)</f>
        <v>2</v>
      </c>
      <c r="C449" s="1">
        <v>3009</v>
      </c>
      <c r="D449" s="1" t="s">
        <v>372</v>
      </c>
      <c r="F449" s="1" t="s">
        <v>373</v>
      </c>
      <c r="G449" s="1" t="s">
        <v>50</v>
      </c>
      <c r="I449" s="1" t="s">
        <v>56</v>
      </c>
      <c r="K449" s="1" t="s">
        <v>1648</v>
      </c>
      <c r="M449" s="1" t="s">
        <v>1223</v>
      </c>
      <c r="N449" s="1" t="s">
        <v>1632</v>
      </c>
      <c r="O449" s="1" t="s">
        <v>35</v>
      </c>
      <c r="P449" s="1" t="s">
        <v>37</v>
      </c>
      <c r="Q449" s="1" t="s">
        <v>1645</v>
      </c>
      <c r="R449" s="1" t="s">
        <v>1646</v>
      </c>
    </row>
    <row r="450" spans="1:18" x14ac:dyDescent="0.45">
      <c r="A450" s="6">
        <f t="shared" si="8"/>
        <v>53572</v>
      </c>
      <c r="B450" s="6">
        <f>COUNTIF(D$1:D450,D450)</f>
        <v>2</v>
      </c>
      <c r="C450" s="1">
        <v>5357</v>
      </c>
      <c r="D450" s="1" t="s">
        <v>844</v>
      </c>
      <c r="F450" s="1" t="s">
        <v>845</v>
      </c>
      <c r="G450" s="1" t="s">
        <v>152</v>
      </c>
      <c r="I450" s="1" t="s">
        <v>87</v>
      </c>
      <c r="K450" s="1" t="s">
        <v>1230</v>
      </c>
      <c r="M450" s="1" t="s">
        <v>1231</v>
      </c>
      <c r="N450" s="1" t="s">
        <v>1624</v>
      </c>
      <c r="O450" s="1" t="s">
        <v>34</v>
      </c>
      <c r="P450" s="1" t="s">
        <v>37</v>
      </c>
      <c r="Q450" s="1" t="s">
        <v>1645</v>
      </c>
      <c r="R450" s="1" t="s">
        <v>1646</v>
      </c>
    </row>
    <row r="451" spans="1:18" x14ac:dyDescent="0.45">
      <c r="A451" s="6">
        <f t="shared" si="8"/>
        <v>25132</v>
      </c>
      <c r="B451" s="6">
        <f>COUNTIF(D$1:D451,D451)</f>
        <v>2</v>
      </c>
      <c r="C451" s="1">
        <v>2513</v>
      </c>
      <c r="D451" s="1" t="s">
        <v>867</v>
      </c>
      <c r="F451" s="1" t="s">
        <v>868</v>
      </c>
      <c r="G451" s="1" t="s">
        <v>98</v>
      </c>
      <c r="I451" s="1" t="s">
        <v>79</v>
      </c>
      <c r="K451" s="1" t="s">
        <v>1232</v>
      </c>
      <c r="M451" s="1" t="s">
        <v>1231</v>
      </c>
      <c r="N451" s="1" t="s">
        <v>1624</v>
      </c>
      <c r="O451" s="1" t="s">
        <v>34</v>
      </c>
      <c r="P451" s="1" t="s">
        <v>37</v>
      </c>
      <c r="Q451" s="1" t="s">
        <v>1645</v>
      </c>
      <c r="R451" s="1" t="s">
        <v>1646</v>
      </c>
    </row>
    <row r="452" spans="1:18" x14ac:dyDescent="0.45">
      <c r="A452" s="6">
        <f t="shared" si="8"/>
        <v>23572</v>
      </c>
      <c r="B452" s="6">
        <f>COUNTIF(D$1:D452,D452)</f>
        <v>2</v>
      </c>
      <c r="C452" s="1">
        <v>2357</v>
      </c>
      <c r="D452" s="1" t="s">
        <v>809</v>
      </c>
      <c r="F452" s="1" t="s">
        <v>810</v>
      </c>
      <c r="G452" s="1" t="s">
        <v>649</v>
      </c>
      <c r="I452" s="1" t="s">
        <v>70</v>
      </c>
      <c r="K452" s="1" t="s">
        <v>1233</v>
      </c>
      <c r="M452" s="1" t="s">
        <v>1231</v>
      </c>
      <c r="N452" s="1" t="s">
        <v>1624</v>
      </c>
      <c r="O452" s="1" t="s">
        <v>34</v>
      </c>
      <c r="P452" s="1" t="s">
        <v>37</v>
      </c>
      <c r="Q452" s="1" t="s">
        <v>1645</v>
      </c>
      <c r="R452" s="1" t="s">
        <v>1646</v>
      </c>
    </row>
    <row r="453" spans="1:18" x14ac:dyDescent="0.45">
      <c r="A453" s="6">
        <f t="shared" si="8"/>
        <v>53652</v>
      </c>
      <c r="B453" s="6">
        <f>COUNTIF(D$1:D453,D453)</f>
        <v>2</v>
      </c>
      <c r="C453" s="1">
        <v>5365</v>
      </c>
      <c r="D453" s="1" t="s">
        <v>759</v>
      </c>
      <c r="F453" s="1" t="s">
        <v>760</v>
      </c>
      <c r="G453" s="1" t="s">
        <v>152</v>
      </c>
      <c r="I453" s="1" t="s">
        <v>70</v>
      </c>
      <c r="K453" s="1" t="s">
        <v>1234</v>
      </c>
      <c r="M453" s="1" t="s">
        <v>1231</v>
      </c>
      <c r="N453" s="1" t="s">
        <v>1624</v>
      </c>
      <c r="O453" s="1" t="s">
        <v>34</v>
      </c>
      <c r="P453" s="1" t="s">
        <v>37</v>
      </c>
      <c r="Q453" s="1" t="s">
        <v>1645</v>
      </c>
      <c r="R453" s="1" t="s">
        <v>1646</v>
      </c>
    </row>
    <row r="454" spans="1:18" x14ac:dyDescent="0.45">
      <c r="A454" s="6">
        <f t="shared" si="8"/>
        <v>25081</v>
      </c>
      <c r="B454" s="6">
        <f>COUNTIF(D$1:D454,D454)</f>
        <v>1</v>
      </c>
      <c r="C454" s="1">
        <v>2508</v>
      </c>
      <c r="D454" s="1" t="s">
        <v>1235</v>
      </c>
      <c r="F454" s="1" t="s">
        <v>1236</v>
      </c>
      <c r="G454" s="1" t="s">
        <v>98</v>
      </c>
      <c r="I454" s="1" t="s">
        <v>70</v>
      </c>
      <c r="K454" s="1" t="s">
        <v>1237</v>
      </c>
      <c r="M454" s="1" t="s">
        <v>1231</v>
      </c>
      <c r="N454" s="1" t="s">
        <v>1624</v>
      </c>
      <c r="O454" s="1" t="s">
        <v>34</v>
      </c>
      <c r="P454" s="1" t="s">
        <v>37</v>
      </c>
      <c r="Q454" s="1" t="s">
        <v>1645</v>
      </c>
      <c r="R454" s="1" t="s">
        <v>1646</v>
      </c>
    </row>
    <row r="455" spans="1:18" x14ac:dyDescent="0.45">
      <c r="A455" s="6">
        <f t="shared" si="8"/>
        <v>23532</v>
      </c>
      <c r="B455" s="6">
        <f>COUNTIF(D$1:D455,D455)</f>
        <v>2</v>
      </c>
      <c r="C455" s="1">
        <v>2353</v>
      </c>
      <c r="D455" s="1" t="s">
        <v>722</v>
      </c>
      <c r="F455" s="1" t="s">
        <v>723</v>
      </c>
      <c r="G455" s="1" t="s">
        <v>649</v>
      </c>
      <c r="I455" s="1" t="s">
        <v>87</v>
      </c>
      <c r="K455" s="1" t="s">
        <v>1238</v>
      </c>
      <c r="M455" s="1" t="s">
        <v>1231</v>
      </c>
      <c r="N455" s="1" t="s">
        <v>1624</v>
      </c>
      <c r="O455" s="1" t="s">
        <v>34</v>
      </c>
      <c r="P455" s="1" t="s">
        <v>37</v>
      </c>
      <c r="Q455" s="1" t="s">
        <v>1645</v>
      </c>
      <c r="R455" s="1" t="s">
        <v>1646</v>
      </c>
    </row>
    <row r="456" spans="1:18" x14ac:dyDescent="0.45">
      <c r="A456" s="6">
        <f t="shared" si="8"/>
        <v>23511</v>
      </c>
      <c r="B456" s="6">
        <f>COUNTIF(D$1:D456,D456)</f>
        <v>1</v>
      </c>
      <c r="C456" s="1">
        <v>2351</v>
      </c>
      <c r="D456" s="1" t="s">
        <v>1239</v>
      </c>
      <c r="F456" s="1" t="s">
        <v>1240</v>
      </c>
      <c r="G456" s="1" t="s">
        <v>649</v>
      </c>
      <c r="I456" s="1" t="s">
        <v>87</v>
      </c>
      <c r="K456" s="1" t="s">
        <v>1648</v>
      </c>
      <c r="M456" s="1" t="s">
        <v>1231</v>
      </c>
      <c r="N456" s="1" t="s">
        <v>1624</v>
      </c>
      <c r="O456" s="1" t="s">
        <v>34</v>
      </c>
      <c r="P456" s="1" t="s">
        <v>37</v>
      </c>
      <c r="Q456" s="1" t="s">
        <v>1645</v>
      </c>
      <c r="R456" s="1" t="s">
        <v>1646</v>
      </c>
    </row>
    <row r="457" spans="1:18" x14ac:dyDescent="0.45">
      <c r="A457" s="6">
        <f t="shared" si="8"/>
        <v>30113</v>
      </c>
      <c r="B457" s="6">
        <f>COUNTIF(D$1:D457,D457)</f>
        <v>3</v>
      </c>
      <c r="C457" s="1">
        <v>3011</v>
      </c>
      <c r="D457" s="1" t="s">
        <v>232</v>
      </c>
      <c r="F457" s="1" t="s">
        <v>233</v>
      </c>
      <c r="G457" s="1" t="s">
        <v>50</v>
      </c>
      <c r="I457" s="1" t="s">
        <v>56</v>
      </c>
      <c r="K457" s="1" t="s">
        <v>1241</v>
      </c>
      <c r="M457" s="1" t="s">
        <v>1242</v>
      </c>
      <c r="N457" s="1" t="s">
        <v>1624</v>
      </c>
      <c r="O457" s="1" t="s">
        <v>34</v>
      </c>
      <c r="P457" s="1" t="s">
        <v>37</v>
      </c>
      <c r="Q457" s="1" t="s">
        <v>1645</v>
      </c>
      <c r="R457" s="1" t="s">
        <v>1646</v>
      </c>
    </row>
    <row r="458" spans="1:18" x14ac:dyDescent="0.45">
      <c r="A458" s="6">
        <f t="shared" si="8"/>
        <v>30602</v>
      </c>
      <c r="B458" s="6">
        <f>COUNTIF(D$1:D458,D458)</f>
        <v>2</v>
      </c>
      <c r="C458" s="1">
        <v>3060</v>
      </c>
      <c r="D458" s="1" t="s">
        <v>577</v>
      </c>
      <c r="F458" s="1" t="s">
        <v>578</v>
      </c>
      <c r="G458" s="1" t="s">
        <v>63</v>
      </c>
      <c r="I458" s="1" t="s">
        <v>56</v>
      </c>
      <c r="K458" s="1" t="s">
        <v>1243</v>
      </c>
      <c r="M458" s="1" t="s">
        <v>1242</v>
      </c>
      <c r="N458" s="1" t="s">
        <v>1624</v>
      </c>
      <c r="O458" s="1" t="s">
        <v>34</v>
      </c>
      <c r="P458" s="1" t="s">
        <v>37</v>
      </c>
      <c r="Q458" s="1" t="s">
        <v>1645</v>
      </c>
      <c r="R458" s="1" t="s">
        <v>1646</v>
      </c>
    </row>
    <row r="459" spans="1:18" x14ac:dyDescent="0.45">
      <c r="A459" s="6">
        <f t="shared" si="8"/>
        <v>30272</v>
      </c>
      <c r="B459" s="6">
        <f>COUNTIF(D$1:D459,D459)</f>
        <v>2</v>
      </c>
      <c r="C459" s="1">
        <v>3027</v>
      </c>
      <c r="D459" s="1" t="s">
        <v>535</v>
      </c>
      <c r="F459" s="1" t="s">
        <v>536</v>
      </c>
      <c r="G459" s="1" t="s">
        <v>50</v>
      </c>
      <c r="I459" s="1" t="s">
        <v>64</v>
      </c>
      <c r="K459" s="1" t="s">
        <v>1244</v>
      </c>
      <c r="M459" s="1" t="s">
        <v>1242</v>
      </c>
      <c r="N459" s="1" t="s">
        <v>1624</v>
      </c>
      <c r="O459" s="1" t="s">
        <v>34</v>
      </c>
      <c r="P459" s="1" t="s">
        <v>37</v>
      </c>
      <c r="Q459" s="1" t="s">
        <v>1645</v>
      </c>
      <c r="R459" s="1" t="s">
        <v>1646</v>
      </c>
    </row>
    <row r="460" spans="1:18" x14ac:dyDescent="0.45">
      <c r="A460" s="6">
        <f t="shared" si="8"/>
        <v>30262</v>
      </c>
      <c r="B460" s="6">
        <f>COUNTIF(D$1:D460,D460)</f>
        <v>2</v>
      </c>
      <c r="C460" s="1">
        <v>3026</v>
      </c>
      <c r="D460" s="1" t="s">
        <v>545</v>
      </c>
      <c r="F460" s="1" t="s">
        <v>546</v>
      </c>
      <c r="G460" s="1" t="s">
        <v>50</v>
      </c>
      <c r="I460" s="1" t="s">
        <v>64</v>
      </c>
      <c r="K460" s="1" t="s">
        <v>1245</v>
      </c>
      <c r="M460" s="1" t="s">
        <v>1242</v>
      </c>
      <c r="N460" s="1" t="s">
        <v>1624</v>
      </c>
      <c r="O460" s="1" t="s">
        <v>34</v>
      </c>
      <c r="P460" s="1" t="s">
        <v>37</v>
      </c>
      <c r="Q460" s="1" t="s">
        <v>1645</v>
      </c>
      <c r="R460" s="1" t="s">
        <v>1646</v>
      </c>
    </row>
    <row r="461" spans="1:18" x14ac:dyDescent="0.45">
      <c r="A461" s="6">
        <f t="shared" si="8"/>
        <v>30742</v>
      </c>
      <c r="B461" s="6">
        <f>COUNTIF(D$1:D461,D461)</f>
        <v>2</v>
      </c>
      <c r="C461" s="1">
        <v>3074</v>
      </c>
      <c r="D461" s="1" t="s">
        <v>551</v>
      </c>
      <c r="F461" s="1" t="s">
        <v>552</v>
      </c>
      <c r="G461" s="1" t="s">
        <v>63</v>
      </c>
      <c r="I461" s="1" t="s">
        <v>64</v>
      </c>
      <c r="K461" s="1" t="s">
        <v>1246</v>
      </c>
      <c r="M461" s="1" t="s">
        <v>1242</v>
      </c>
      <c r="N461" s="1" t="s">
        <v>1624</v>
      </c>
      <c r="O461" s="1" t="s">
        <v>34</v>
      </c>
      <c r="P461" s="1" t="s">
        <v>37</v>
      </c>
      <c r="Q461" s="1" t="s">
        <v>1645</v>
      </c>
      <c r="R461" s="1" t="s">
        <v>1646</v>
      </c>
    </row>
    <row r="462" spans="1:18" x14ac:dyDescent="0.45">
      <c r="A462" s="6">
        <f t="shared" si="8"/>
        <v>50932</v>
      </c>
      <c r="B462" s="6">
        <f>COUNTIF(D$1:D462,D462)</f>
        <v>2</v>
      </c>
      <c r="C462" s="1">
        <v>5093</v>
      </c>
      <c r="D462" s="1" t="s">
        <v>660</v>
      </c>
      <c r="F462" s="1" t="s">
        <v>661</v>
      </c>
      <c r="G462" s="1" t="s">
        <v>69</v>
      </c>
      <c r="I462" s="1" t="s">
        <v>70</v>
      </c>
      <c r="K462" s="1" t="s">
        <v>1247</v>
      </c>
      <c r="M462" s="1" t="s">
        <v>1242</v>
      </c>
      <c r="N462" s="1" t="s">
        <v>1624</v>
      </c>
      <c r="O462" s="1" t="s">
        <v>34</v>
      </c>
      <c r="P462" s="1" t="s">
        <v>37</v>
      </c>
      <c r="Q462" s="1" t="s">
        <v>1645</v>
      </c>
      <c r="R462" s="1" t="s">
        <v>1646</v>
      </c>
    </row>
    <row r="463" spans="1:18" x14ac:dyDescent="0.45">
      <c r="A463" s="6">
        <f t="shared" si="8"/>
        <v>30682</v>
      </c>
      <c r="B463" s="6">
        <f>COUNTIF(D$1:D463,D463)</f>
        <v>2</v>
      </c>
      <c r="C463" s="1">
        <v>3068</v>
      </c>
      <c r="D463" s="1" t="s">
        <v>596</v>
      </c>
      <c r="F463" s="1" t="s">
        <v>597</v>
      </c>
      <c r="G463" s="1" t="s">
        <v>63</v>
      </c>
      <c r="I463" s="1" t="s">
        <v>64</v>
      </c>
      <c r="K463" s="1" t="s">
        <v>1648</v>
      </c>
      <c r="M463" s="1" t="s">
        <v>1242</v>
      </c>
      <c r="N463" s="1" t="s">
        <v>1624</v>
      </c>
      <c r="O463" s="1" t="s">
        <v>34</v>
      </c>
      <c r="P463" s="1" t="s">
        <v>37</v>
      </c>
      <c r="Q463" s="1" t="s">
        <v>1645</v>
      </c>
      <c r="R463" s="1" t="s">
        <v>1646</v>
      </c>
    </row>
    <row r="464" spans="1:18" x14ac:dyDescent="0.45">
      <c r="A464" s="6">
        <f t="shared" si="8"/>
        <v>10002</v>
      </c>
      <c r="B464" s="6">
        <f>COUNTIF(D$1:D464,D464)</f>
        <v>2</v>
      </c>
      <c r="C464" s="1">
        <v>1000</v>
      </c>
      <c r="D464" s="1" t="s">
        <v>879</v>
      </c>
      <c r="F464" s="1" t="s">
        <v>880</v>
      </c>
      <c r="G464" s="1" t="s">
        <v>141</v>
      </c>
      <c r="I464" s="1" t="s">
        <v>87</v>
      </c>
      <c r="K464" s="1" t="s">
        <v>1248</v>
      </c>
      <c r="M464" s="1" t="s">
        <v>1249</v>
      </c>
      <c r="N464" s="1" t="s">
        <v>1624</v>
      </c>
      <c r="O464" s="1" t="s">
        <v>34</v>
      </c>
      <c r="P464" s="1" t="s">
        <v>37</v>
      </c>
      <c r="Q464" s="1" t="s">
        <v>1645</v>
      </c>
      <c r="R464" s="1" t="s">
        <v>1646</v>
      </c>
    </row>
    <row r="465" spans="1:18" x14ac:dyDescent="0.45">
      <c r="A465" s="6">
        <f t="shared" si="8"/>
        <v>50923</v>
      </c>
      <c r="B465" s="6">
        <f>COUNTIF(D$1:D465,D465)</f>
        <v>3</v>
      </c>
      <c r="C465" s="1">
        <v>5092</v>
      </c>
      <c r="D465" s="1" t="s">
        <v>125</v>
      </c>
      <c r="F465" s="1" t="s">
        <v>126</v>
      </c>
      <c r="G465" s="1" t="s">
        <v>69</v>
      </c>
      <c r="I465" s="1" t="s">
        <v>70</v>
      </c>
      <c r="K465" s="1" t="s">
        <v>1250</v>
      </c>
      <c r="M465" s="1" t="s">
        <v>1249</v>
      </c>
      <c r="N465" s="1" t="s">
        <v>1624</v>
      </c>
      <c r="O465" s="1" t="s">
        <v>34</v>
      </c>
      <c r="P465" s="1" t="s">
        <v>37</v>
      </c>
      <c r="Q465" s="1" t="s">
        <v>1645</v>
      </c>
      <c r="R465" s="1" t="s">
        <v>1646</v>
      </c>
    </row>
    <row r="466" spans="1:18" x14ac:dyDescent="0.45">
      <c r="A466" s="6">
        <f t="shared" si="8"/>
        <v>50972</v>
      </c>
      <c r="B466" s="6">
        <f>COUNTIF(D$1:D466,D466)</f>
        <v>2</v>
      </c>
      <c r="C466" s="1">
        <v>5097</v>
      </c>
      <c r="D466" s="1" t="s">
        <v>666</v>
      </c>
      <c r="F466" s="1" t="s">
        <v>667</v>
      </c>
      <c r="G466" s="1" t="s">
        <v>69</v>
      </c>
      <c r="I466" s="1" t="s">
        <v>87</v>
      </c>
      <c r="K466" s="1" t="s">
        <v>1251</v>
      </c>
      <c r="M466" s="1" t="s">
        <v>1249</v>
      </c>
      <c r="N466" s="1" t="s">
        <v>1624</v>
      </c>
      <c r="O466" s="1" t="s">
        <v>34</v>
      </c>
      <c r="P466" s="1" t="s">
        <v>37</v>
      </c>
      <c r="Q466" s="1" t="s">
        <v>1645</v>
      </c>
      <c r="R466" s="1" t="s">
        <v>1646</v>
      </c>
    </row>
    <row r="467" spans="1:18" x14ac:dyDescent="0.45">
      <c r="A467" s="6">
        <f t="shared" si="8"/>
        <v>50822</v>
      </c>
      <c r="B467" s="6">
        <f>COUNTIF(D$1:D467,D467)</f>
        <v>2</v>
      </c>
      <c r="C467" s="1">
        <v>5082</v>
      </c>
      <c r="D467" s="1" t="s">
        <v>671</v>
      </c>
      <c r="F467" s="1" t="s">
        <v>672</v>
      </c>
      <c r="G467" s="1" t="s">
        <v>69</v>
      </c>
      <c r="I467" s="1" t="s">
        <v>87</v>
      </c>
      <c r="K467" s="1" t="s">
        <v>1252</v>
      </c>
      <c r="M467" s="1" t="s">
        <v>1249</v>
      </c>
      <c r="N467" s="1" t="s">
        <v>1624</v>
      </c>
      <c r="O467" s="1" t="s">
        <v>34</v>
      </c>
      <c r="P467" s="1" t="s">
        <v>37</v>
      </c>
      <c r="Q467" s="1" t="s">
        <v>1645</v>
      </c>
      <c r="R467" s="1" t="s">
        <v>1646</v>
      </c>
    </row>
    <row r="468" spans="1:18" x14ac:dyDescent="0.45">
      <c r="A468" s="6">
        <f t="shared" si="8"/>
        <v>50912</v>
      </c>
      <c r="B468" s="6">
        <f>COUNTIF(D$1:D468,D468)</f>
        <v>2</v>
      </c>
      <c r="C468" s="1">
        <v>5091</v>
      </c>
      <c r="D468" s="1" t="s">
        <v>674</v>
      </c>
      <c r="F468" s="1" t="s">
        <v>675</v>
      </c>
      <c r="G468" s="1" t="s">
        <v>69</v>
      </c>
      <c r="I468" s="1" t="s">
        <v>70</v>
      </c>
      <c r="K468" s="1" t="s">
        <v>1253</v>
      </c>
      <c r="M468" s="1" t="s">
        <v>1249</v>
      </c>
      <c r="N468" s="1" t="s">
        <v>1624</v>
      </c>
      <c r="O468" s="1" t="s">
        <v>34</v>
      </c>
      <c r="P468" s="1" t="s">
        <v>37</v>
      </c>
      <c r="Q468" s="1" t="s">
        <v>1645</v>
      </c>
      <c r="R468" s="1" t="s">
        <v>1646</v>
      </c>
    </row>
    <row r="469" spans="1:18" x14ac:dyDescent="0.45">
      <c r="A469" s="6">
        <f t="shared" si="8"/>
        <v>10162</v>
      </c>
      <c r="B469" s="6">
        <f>COUNTIF(D$1:D469,D469)</f>
        <v>2</v>
      </c>
      <c r="C469" s="1">
        <v>1016</v>
      </c>
      <c r="D469" s="1" t="s">
        <v>682</v>
      </c>
      <c r="F469" s="1" t="s">
        <v>683</v>
      </c>
      <c r="G469" s="1" t="s">
        <v>141</v>
      </c>
      <c r="I469" s="1" t="s">
        <v>79</v>
      </c>
      <c r="K469" s="1" t="s">
        <v>1254</v>
      </c>
      <c r="M469" s="1" t="s">
        <v>1249</v>
      </c>
      <c r="N469" s="1" t="s">
        <v>1624</v>
      </c>
      <c r="O469" s="1" t="s">
        <v>34</v>
      </c>
      <c r="P469" s="1" t="s">
        <v>37</v>
      </c>
      <c r="Q469" s="1" t="s">
        <v>1645</v>
      </c>
      <c r="R469" s="1" t="s">
        <v>1646</v>
      </c>
    </row>
    <row r="470" spans="1:18" x14ac:dyDescent="0.45">
      <c r="A470" s="6">
        <f t="shared" si="8"/>
        <v>50862</v>
      </c>
      <c r="B470" s="6">
        <f>COUNTIF(D$1:D470,D470)</f>
        <v>2</v>
      </c>
      <c r="C470" s="1">
        <v>5086</v>
      </c>
      <c r="D470" s="1" t="s">
        <v>685</v>
      </c>
      <c r="F470" s="1" t="s">
        <v>686</v>
      </c>
      <c r="G470" s="1" t="s">
        <v>69</v>
      </c>
      <c r="I470" s="1" t="s">
        <v>87</v>
      </c>
      <c r="K470" s="1" t="s">
        <v>1255</v>
      </c>
      <c r="M470" s="1" t="s">
        <v>1249</v>
      </c>
      <c r="N470" s="1" t="s">
        <v>1624</v>
      </c>
      <c r="O470" s="1" t="s">
        <v>34</v>
      </c>
      <c r="P470" s="1" t="s">
        <v>37</v>
      </c>
      <c r="Q470" s="1" t="s">
        <v>1645</v>
      </c>
      <c r="R470" s="1" t="s">
        <v>1646</v>
      </c>
    </row>
    <row r="471" spans="1:18" x14ac:dyDescent="0.45">
      <c r="A471" s="6">
        <f t="shared" si="8"/>
        <v>10183</v>
      </c>
      <c r="B471" s="6">
        <f>COUNTIF(D$1:D471,D471)</f>
        <v>3</v>
      </c>
      <c r="C471" s="1">
        <v>1018</v>
      </c>
      <c r="D471" s="1" t="s">
        <v>139</v>
      </c>
      <c r="F471" s="1" t="s">
        <v>140</v>
      </c>
      <c r="G471" s="1" t="s">
        <v>141</v>
      </c>
      <c r="I471" s="1" t="s">
        <v>79</v>
      </c>
      <c r="K471" s="1" t="s">
        <v>1256</v>
      </c>
      <c r="M471" s="1" t="s">
        <v>1249</v>
      </c>
      <c r="N471" s="1" t="s">
        <v>1624</v>
      </c>
      <c r="O471" s="1" t="s">
        <v>34</v>
      </c>
      <c r="P471" s="1" t="s">
        <v>37</v>
      </c>
      <c r="Q471" s="1" t="s">
        <v>1645</v>
      </c>
      <c r="R471" s="1" t="s">
        <v>1646</v>
      </c>
    </row>
    <row r="472" spans="1:18" x14ac:dyDescent="0.45">
      <c r="A472" s="6">
        <f t="shared" si="8"/>
        <v>52942</v>
      </c>
      <c r="B472" s="6">
        <f>COUNTIF(D$1:D472,D472)</f>
        <v>2</v>
      </c>
      <c r="C472" s="1">
        <v>5294</v>
      </c>
      <c r="D472" s="1" t="s">
        <v>796</v>
      </c>
      <c r="F472" s="1" t="s">
        <v>797</v>
      </c>
      <c r="G472" s="1" t="s">
        <v>177</v>
      </c>
      <c r="I472" s="1" t="s">
        <v>70</v>
      </c>
      <c r="K472" s="1" t="s">
        <v>1257</v>
      </c>
      <c r="M472" s="1" t="s">
        <v>1258</v>
      </c>
      <c r="N472" s="1" t="s">
        <v>1624</v>
      </c>
      <c r="O472" s="1" t="s">
        <v>34</v>
      </c>
      <c r="P472" s="1" t="s">
        <v>37</v>
      </c>
      <c r="Q472" s="1" t="s">
        <v>1645</v>
      </c>
      <c r="R472" s="1" t="s">
        <v>1646</v>
      </c>
    </row>
    <row r="473" spans="1:18" x14ac:dyDescent="0.45">
      <c r="A473" s="6">
        <f t="shared" si="8"/>
        <v>27042</v>
      </c>
      <c r="B473" s="6">
        <f>COUNTIF(D$1:D473,D473)</f>
        <v>2</v>
      </c>
      <c r="C473" s="1">
        <v>2704</v>
      </c>
      <c r="D473" s="1" t="s">
        <v>742</v>
      </c>
      <c r="F473" s="1" t="s">
        <v>743</v>
      </c>
      <c r="G473" s="1" t="s">
        <v>190</v>
      </c>
      <c r="I473" s="1" t="s">
        <v>70</v>
      </c>
      <c r="K473" s="1" t="s">
        <v>1259</v>
      </c>
      <c r="M473" s="1" t="s">
        <v>1258</v>
      </c>
      <c r="N473" s="1" t="s">
        <v>1624</v>
      </c>
      <c r="O473" s="1" t="s">
        <v>34</v>
      </c>
      <c r="P473" s="1" t="s">
        <v>37</v>
      </c>
      <c r="Q473" s="1" t="s">
        <v>1645</v>
      </c>
      <c r="R473" s="1" t="s">
        <v>1646</v>
      </c>
    </row>
    <row r="474" spans="1:18" x14ac:dyDescent="0.45">
      <c r="A474" s="6">
        <f t="shared" si="8"/>
        <v>54241</v>
      </c>
      <c r="B474" s="6">
        <f>COUNTIF(D$1:D474,D474)</f>
        <v>1</v>
      </c>
      <c r="C474" s="1">
        <v>5424</v>
      </c>
      <c r="D474" s="1" t="s">
        <v>1260</v>
      </c>
      <c r="F474" s="1" t="s">
        <v>1261</v>
      </c>
      <c r="G474" s="1" t="s">
        <v>106</v>
      </c>
      <c r="I474" s="1" t="s">
        <v>79</v>
      </c>
      <c r="K474" s="1" t="s">
        <v>1262</v>
      </c>
      <c r="M474" s="1" t="s">
        <v>1258</v>
      </c>
      <c r="N474" s="1" t="s">
        <v>1624</v>
      </c>
      <c r="O474" s="1" t="s">
        <v>34</v>
      </c>
      <c r="P474" s="1" t="s">
        <v>37</v>
      </c>
      <c r="Q474" s="1" t="s">
        <v>1645</v>
      </c>
      <c r="R474" s="1" t="s">
        <v>1646</v>
      </c>
    </row>
    <row r="475" spans="1:18" x14ac:dyDescent="0.45">
      <c r="A475" s="6">
        <f t="shared" si="8"/>
        <v>1553</v>
      </c>
      <c r="B475" s="6">
        <f>COUNTIF(D$1:D475,D475)</f>
        <v>3</v>
      </c>
      <c r="C475" s="1">
        <v>155</v>
      </c>
      <c r="D475" s="1" t="s">
        <v>136</v>
      </c>
      <c r="F475" s="1" t="s">
        <v>137</v>
      </c>
      <c r="G475" s="1" t="s">
        <v>134</v>
      </c>
      <c r="I475" s="1" t="s">
        <v>70</v>
      </c>
      <c r="K475" s="1" t="s">
        <v>1263</v>
      </c>
      <c r="M475" s="1" t="s">
        <v>1258</v>
      </c>
      <c r="N475" s="1" t="s">
        <v>1624</v>
      </c>
      <c r="O475" s="1" t="s">
        <v>34</v>
      </c>
      <c r="P475" s="1" t="s">
        <v>37</v>
      </c>
      <c r="Q475" s="1" t="s">
        <v>1645</v>
      </c>
      <c r="R475" s="1" t="s">
        <v>1646</v>
      </c>
    </row>
    <row r="476" spans="1:18" x14ac:dyDescent="0.45">
      <c r="A476" s="6">
        <f t="shared" si="8"/>
        <v>52952</v>
      </c>
      <c r="B476" s="6">
        <f>COUNTIF(D$1:D476,D476)</f>
        <v>2</v>
      </c>
      <c r="C476" s="1">
        <v>5295</v>
      </c>
      <c r="D476" s="1" t="s">
        <v>713</v>
      </c>
      <c r="F476" s="1" t="s">
        <v>714</v>
      </c>
      <c r="G476" s="1" t="s">
        <v>177</v>
      </c>
      <c r="I476" s="1" t="s">
        <v>70</v>
      </c>
      <c r="K476" s="1" t="s">
        <v>1264</v>
      </c>
      <c r="M476" s="1" t="s">
        <v>1258</v>
      </c>
      <c r="N476" s="1" t="s">
        <v>1624</v>
      </c>
      <c r="O476" s="1" t="s">
        <v>34</v>
      </c>
      <c r="P476" s="1" t="s">
        <v>37</v>
      </c>
      <c r="Q476" s="1" t="s">
        <v>1645</v>
      </c>
      <c r="R476" s="1" t="s">
        <v>1646</v>
      </c>
    </row>
    <row r="477" spans="1:18" x14ac:dyDescent="0.45">
      <c r="A477" s="6">
        <f t="shared" si="8"/>
        <v>1542</v>
      </c>
      <c r="B477" s="6">
        <f>COUNTIF(D$1:D477,D477)</f>
        <v>2</v>
      </c>
      <c r="C477" s="1">
        <v>154</v>
      </c>
      <c r="D477" s="1" t="s">
        <v>727</v>
      </c>
      <c r="F477" s="1" t="s">
        <v>728</v>
      </c>
      <c r="G477" s="1" t="s">
        <v>134</v>
      </c>
      <c r="I477" s="1" t="s">
        <v>70</v>
      </c>
      <c r="K477" s="1" t="s">
        <v>1265</v>
      </c>
      <c r="M477" s="1" t="s">
        <v>1258</v>
      </c>
      <c r="N477" s="1" t="s">
        <v>1624</v>
      </c>
      <c r="O477" s="1" t="s">
        <v>34</v>
      </c>
      <c r="P477" s="1" t="s">
        <v>37</v>
      </c>
      <c r="Q477" s="1" t="s">
        <v>1645</v>
      </c>
      <c r="R477" s="1" t="s">
        <v>1646</v>
      </c>
    </row>
    <row r="478" spans="1:18" x14ac:dyDescent="0.45">
      <c r="A478" s="6">
        <f t="shared" si="8"/>
        <v>50582</v>
      </c>
      <c r="B478" s="6">
        <f>COUNTIF(D$1:D478,D478)</f>
        <v>2</v>
      </c>
      <c r="C478" s="1">
        <v>5058</v>
      </c>
      <c r="D478" s="1" t="s">
        <v>729</v>
      </c>
      <c r="F478" s="1" t="s">
        <v>730</v>
      </c>
      <c r="G478" s="1" t="s">
        <v>145</v>
      </c>
      <c r="I478" s="1" t="s">
        <v>79</v>
      </c>
      <c r="K478" s="1" t="s">
        <v>1266</v>
      </c>
      <c r="M478" s="1" t="s">
        <v>1258</v>
      </c>
      <c r="N478" s="1" t="s">
        <v>1624</v>
      </c>
      <c r="O478" s="1" t="s">
        <v>34</v>
      </c>
      <c r="P478" s="1" t="s">
        <v>37</v>
      </c>
      <c r="Q478" s="1" t="s">
        <v>1645</v>
      </c>
      <c r="R478" s="1" t="s">
        <v>1646</v>
      </c>
    </row>
    <row r="479" spans="1:18" x14ac:dyDescent="0.45">
      <c r="A479" s="6">
        <f t="shared" si="8"/>
        <v>1582</v>
      </c>
      <c r="B479" s="6">
        <f>COUNTIF(D$1:D479,D479)</f>
        <v>2</v>
      </c>
      <c r="C479" s="1">
        <v>158</v>
      </c>
      <c r="D479" s="1" t="s">
        <v>691</v>
      </c>
      <c r="F479" s="1" t="s">
        <v>692</v>
      </c>
      <c r="G479" s="1" t="s">
        <v>134</v>
      </c>
      <c r="I479" s="1" t="s">
        <v>70</v>
      </c>
      <c r="K479" s="1" t="s">
        <v>1267</v>
      </c>
      <c r="M479" s="1" t="s">
        <v>1258</v>
      </c>
      <c r="N479" s="1" t="s">
        <v>1624</v>
      </c>
      <c r="O479" s="1" t="s">
        <v>34</v>
      </c>
      <c r="P479" s="1" t="s">
        <v>37</v>
      </c>
      <c r="Q479" s="1" t="s">
        <v>1645</v>
      </c>
      <c r="R479" s="1" t="s">
        <v>1646</v>
      </c>
    </row>
    <row r="480" spans="1:18" x14ac:dyDescent="0.45">
      <c r="A480" s="6">
        <f t="shared" si="8"/>
        <v>12082</v>
      </c>
      <c r="B480" s="6">
        <f>COUNTIF(D$1:D480,D480)</f>
        <v>2</v>
      </c>
      <c r="C480" s="1">
        <v>1208</v>
      </c>
      <c r="D480" s="1" t="s">
        <v>777</v>
      </c>
      <c r="F480" s="1" t="s">
        <v>778</v>
      </c>
      <c r="G480" s="1" t="s">
        <v>779</v>
      </c>
      <c r="I480" s="1" t="s">
        <v>87</v>
      </c>
      <c r="K480" s="1" t="s">
        <v>1268</v>
      </c>
      <c r="M480" s="1" t="s">
        <v>1207</v>
      </c>
      <c r="N480" s="1" t="s">
        <v>1624</v>
      </c>
      <c r="O480" s="1" t="s">
        <v>34</v>
      </c>
      <c r="P480" s="1" t="s">
        <v>37</v>
      </c>
      <c r="Q480" s="1" t="s">
        <v>1645</v>
      </c>
      <c r="R480" s="1" t="s">
        <v>1646</v>
      </c>
    </row>
    <row r="481" spans="1:18" x14ac:dyDescent="0.45">
      <c r="A481" s="6">
        <f t="shared" si="8"/>
        <v>27002</v>
      </c>
      <c r="B481" s="6">
        <f>COUNTIF(D$1:D481,D481)</f>
        <v>2</v>
      </c>
      <c r="C481" s="1">
        <v>2700</v>
      </c>
      <c r="D481" s="1" t="s">
        <v>766</v>
      </c>
      <c r="F481" s="1" t="s">
        <v>767</v>
      </c>
      <c r="G481" s="1" t="s">
        <v>190</v>
      </c>
      <c r="I481" s="1" t="s">
        <v>87</v>
      </c>
      <c r="K481" s="1" t="s">
        <v>1269</v>
      </c>
      <c r="M481" s="1" t="s">
        <v>1207</v>
      </c>
      <c r="N481" s="1" t="s">
        <v>1624</v>
      </c>
      <c r="O481" s="1" t="s">
        <v>34</v>
      </c>
      <c r="P481" s="1" t="s">
        <v>37</v>
      </c>
      <c r="Q481" s="1" t="s">
        <v>1645</v>
      </c>
      <c r="R481" s="1" t="s">
        <v>1646</v>
      </c>
    </row>
    <row r="482" spans="1:18" x14ac:dyDescent="0.45">
      <c r="A482" s="6">
        <f t="shared" si="8"/>
        <v>27052</v>
      </c>
      <c r="B482" s="6">
        <f>COUNTIF(D$1:D482,D482)</f>
        <v>2</v>
      </c>
      <c r="C482" s="1">
        <v>2705</v>
      </c>
      <c r="D482" s="1" t="s">
        <v>745</v>
      </c>
      <c r="F482" s="1" t="s">
        <v>746</v>
      </c>
      <c r="G482" s="1" t="s">
        <v>190</v>
      </c>
      <c r="I482" s="1" t="s">
        <v>70</v>
      </c>
      <c r="K482" s="1" t="s">
        <v>1270</v>
      </c>
      <c r="M482" s="1" t="s">
        <v>1207</v>
      </c>
      <c r="N482" s="1" t="s">
        <v>1624</v>
      </c>
      <c r="O482" s="1" t="s">
        <v>34</v>
      </c>
      <c r="P482" s="1" t="s">
        <v>37</v>
      </c>
      <c r="Q482" s="1" t="s">
        <v>1645</v>
      </c>
      <c r="R482" s="1" t="s">
        <v>1646</v>
      </c>
    </row>
    <row r="483" spans="1:18" x14ac:dyDescent="0.45">
      <c r="A483" s="6">
        <f t="shared" si="8"/>
        <v>11121</v>
      </c>
      <c r="B483" s="6">
        <f>COUNTIF(D$1:D483,D483)</f>
        <v>1</v>
      </c>
      <c r="C483" s="1">
        <v>1112</v>
      </c>
      <c r="D483" s="1" t="s">
        <v>1271</v>
      </c>
      <c r="F483" s="1" t="s">
        <v>1272</v>
      </c>
      <c r="G483" s="1" t="s">
        <v>831</v>
      </c>
      <c r="I483" s="1" t="s">
        <v>70</v>
      </c>
      <c r="K483" s="1" t="s">
        <v>1273</v>
      </c>
      <c r="M483" s="1" t="s">
        <v>1207</v>
      </c>
      <c r="N483" s="1" t="s">
        <v>1624</v>
      </c>
      <c r="O483" s="1" t="s">
        <v>34</v>
      </c>
      <c r="P483" s="1" t="s">
        <v>37</v>
      </c>
      <c r="Q483" s="1" t="s">
        <v>1645</v>
      </c>
      <c r="R483" s="1" t="s">
        <v>1646</v>
      </c>
    </row>
    <row r="484" spans="1:18" x14ac:dyDescent="0.45">
      <c r="A484" s="6">
        <f t="shared" si="8"/>
        <v>10102</v>
      </c>
      <c r="B484" s="6">
        <f>COUNTIF(D$1:D484,D484)</f>
        <v>2</v>
      </c>
      <c r="C484" s="1">
        <v>1010</v>
      </c>
      <c r="D484" s="1" t="s">
        <v>751</v>
      </c>
      <c r="F484" s="1" t="s">
        <v>752</v>
      </c>
      <c r="G484" s="1" t="s">
        <v>141</v>
      </c>
      <c r="I484" s="1" t="s">
        <v>70</v>
      </c>
      <c r="K484" s="1" t="s">
        <v>1274</v>
      </c>
      <c r="M484" s="1" t="s">
        <v>1207</v>
      </c>
      <c r="N484" s="1" t="s">
        <v>1624</v>
      </c>
      <c r="O484" s="1" t="s">
        <v>34</v>
      </c>
      <c r="P484" s="1" t="s">
        <v>37</v>
      </c>
      <c r="Q484" s="1" t="s">
        <v>1645</v>
      </c>
      <c r="R484" s="1" t="s">
        <v>1646</v>
      </c>
    </row>
    <row r="485" spans="1:18" x14ac:dyDescent="0.45">
      <c r="A485" s="6">
        <f t="shared" si="8"/>
        <v>25071</v>
      </c>
      <c r="B485" s="6">
        <f>COUNTIF(D$1:D485,D485)</f>
        <v>1</v>
      </c>
      <c r="C485" s="1">
        <v>2507</v>
      </c>
      <c r="D485" s="1" t="s">
        <v>1275</v>
      </c>
      <c r="F485" s="1" t="s">
        <v>1276</v>
      </c>
      <c r="G485" s="1" t="s">
        <v>98</v>
      </c>
      <c r="I485" s="1" t="s">
        <v>70</v>
      </c>
      <c r="K485" s="1" t="s">
        <v>1277</v>
      </c>
      <c r="M485" s="1" t="s">
        <v>1207</v>
      </c>
      <c r="N485" s="1" t="s">
        <v>1624</v>
      </c>
      <c r="O485" s="1" t="s">
        <v>34</v>
      </c>
      <c r="P485" s="1" t="s">
        <v>37</v>
      </c>
      <c r="Q485" s="1" t="s">
        <v>1645</v>
      </c>
      <c r="R485" s="1" t="s">
        <v>1646</v>
      </c>
    </row>
    <row r="486" spans="1:18" x14ac:dyDescent="0.45">
      <c r="A486" s="6">
        <f t="shared" si="8"/>
        <v>20012</v>
      </c>
      <c r="B486" s="6">
        <f>COUNTIF(D$1:D486,D486)</f>
        <v>2</v>
      </c>
      <c r="C486" s="1">
        <v>2001</v>
      </c>
      <c r="D486" s="1" t="s">
        <v>651</v>
      </c>
      <c r="F486" s="1" t="s">
        <v>652</v>
      </c>
      <c r="G486" s="1" t="s">
        <v>83</v>
      </c>
      <c r="I486" s="1" t="s">
        <v>70</v>
      </c>
      <c r="K486" s="1" t="s">
        <v>1278</v>
      </c>
      <c r="M486" s="1" t="s">
        <v>1207</v>
      </c>
      <c r="N486" s="1" t="s">
        <v>1624</v>
      </c>
      <c r="O486" s="1" t="s">
        <v>34</v>
      </c>
      <c r="P486" s="1" t="s">
        <v>37</v>
      </c>
      <c r="Q486" s="1" t="s">
        <v>1645</v>
      </c>
      <c r="R486" s="1" t="s">
        <v>1646</v>
      </c>
    </row>
    <row r="487" spans="1:18" x14ac:dyDescent="0.45">
      <c r="A487" s="6">
        <f t="shared" si="8"/>
        <v>52411</v>
      </c>
      <c r="B487" s="6">
        <f>COUNTIF(D$1:D487,D487)</f>
        <v>1</v>
      </c>
      <c r="C487" s="1">
        <v>5241</v>
      </c>
      <c r="D487" s="1" t="s">
        <v>1279</v>
      </c>
      <c r="F487" s="1" t="s">
        <v>1280</v>
      </c>
      <c r="G487" s="1" t="s">
        <v>1205</v>
      </c>
      <c r="I487" s="1" t="s">
        <v>70</v>
      </c>
      <c r="K487" s="1" t="s">
        <v>1281</v>
      </c>
      <c r="M487" s="1" t="s">
        <v>1207</v>
      </c>
      <c r="N487" s="1" t="s">
        <v>1624</v>
      </c>
      <c r="O487" s="1" t="s">
        <v>34</v>
      </c>
      <c r="P487" s="1" t="s">
        <v>37</v>
      </c>
      <c r="Q487" s="1" t="s">
        <v>1645</v>
      </c>
      <c r="R487" s="1" t="s">
        <v>1646</v>
      </c>
    </row>
    <row r="488" spans="1:18" x14ac:dyDescent="0.45">
      <c r="A488" s="6">
        <f t="shared" si="8"/>
        <v>10032</v>
      </c>
      <c r="B488" s="6">
        <f>COUNTIF(D$1:D488,D488)</f>
        <v>2</v>
      </c>
      <c r="C488" s="1">
        <v>1003</v>
      </c>
      <c r="D488" s="1" t="s">
        <v>841</v>
      </c>
      <c r="F488" s="1" t="s">
        <v>842</v>
      </c>
      <c r="G488" s="1" t="s">
        <v>141</v>
      </c>
      <c r="I488" s="1" t="s">
        <v>87</v>
      </c>
      <c r="K488" s="1" t="s">
        <v>1282</v>
      </c>
      <c r="M488" s="1" t="s">
        <v>1207</v>
      </c>
      <c r="N488" s="1" t="s">
        <v>1624</v>
      </c>
      <c r="O488" s="1" t="s">
        <v>34</v>
      </c>
      <c r="P488" s="1" t="s">
        <v>37</v>
      </c>
      <c r="Q488" s="1" t="s">
        <v>1645</v>
      </c>
      <c r="R488" s="1" t="s">
        <v>1646</v>
      </c>
    </row>
    <row r="489" spans="1:18" x14ac:dyDescent="0.45">
      <c r="A489" s="6">
        <f t="shared" si="8"/>
        <v>13022</v>
      </c>
      <c r="B489" s="6">
        <f>COUNTIF(D$1:D489,D489)</f>
        <v>2</v>
      </c>
      <c r="C489" s="1">
        <v>1302</v>
      </c>
      <c r="D489" s="1" t="s">
        <v>854</v>
      </c>
      <c r="F489" s="1" t="s">
        <v>855</v>
      </c>
      <c r="G489" s="1" t="s">
        <v>113</v>
      </c>
      <c r="I489" s="1" t="s">
        <v>87</v>
      </c>
      <c r="K489" s="1" t="s">
        <v>1257</v>
      </c>
      <c r="M489" s="1" t="s">
        <v>1207</v>
      </c>
      <c r="N489" s="1" t="s">
        <v>1624</v>
      </c>
      <c r="O489" s="1" t="s">
        <v>34</v>
      </c>
      <c r="P489" s="1" t="s">
        <v>37</v>
      </c>
      <c r="Q489" s="1" t="s">
        <v>1645</v>
      </c>
      <c r="R489" s="1" t="s">
        <v>1646</v>
      </c>
    </row>
    <row r="490" spans="1:18" x14ac:dyDescent="0.45">
      <c r="A490" s="6">
        <f t="shared" si="8"/>
        <v>11142</v>
      </c>
      <c r="B490" s="6">
        <f>COUNTIF(D$1:D490,D490)</f>
        <v>2</v>
      </c>
      <c r="C490" s="1">
        <v>1114</v>
      </c>
      <c r="D490" s="1" t="s">
        <v>829</v>
      </c>
      <c r="F490" s="1" t="s">
        <v>830</v>
      </c>
      <c r="G490" s="1" t="s">
        <v>831</v>
      </c>
      <c r="I490" s="1" t="s">
        <v>70</v>
      </c>
      <c r="K490" s="1" t="s">
        <v>1283</v>
      </c>
      <c r="M490" s="1" t="s">
        <v>1207</v>
      </c>
      <c r="N490" s="1" t="s">
        <v>1624</v>
      </c>
      <c r="O490" s="1" t="s">
        <v>34</v>
      </c>
      <c r="P490" s="1" t="s">
        <v>37</v>
      </c>
      <c r="Q490" s="1" t="s">
        <v>1645</v>
      </c>
      <c r="R490" s="1" t="s">
        <v>1646</v>
      </c>
    </row>
    <row r="491" spans="1:18" x14ac:dyDescent="0.45">
      <c r="A491" s="6">
        <f t="shared" si="8"/>
        <v>1562</v>
      </c>
      <c r="B491" s="6">
        <f>COUNTIF(D$1:D491,D491)</f>
        <v>2</v>
      </c>
      <c r="C491" s="1">
        <v>156</v>
      </c>
      <c r="D491" s="1" t="s">
        <v>806</v>
      </c>
      <c r="F491" s="1" t="s">
        <v>807</v>
      </c>
      <c r="G491" s="1" t="s">
        <v>134</v>
      </c>
      <c r="I491" s="1" t="s">
        <v>70</v>
      </c>
      <c r="K491" s="1" t="s">
        <v>1284</v>
      </c>
      <c r="M491" s="1" t="s">
        <v>1207</v>
      </c>
      <c r="N491" s="1" t="s">
        <v>1624</v>
      </c>
      <c r="O491" s="1" t="s">
        <v>34</v>
      </c>
      <c r="P491" s="1" t="s">
        <v>37</v>
      </c>
      <c r="Q491" s="1" t="s">
        <v>1645</v>
      </c>
      <c r="R491" s="1" t="s">
        <v>1646</v>
      </c>
    </row>
    <row r="492" spans="1:18" x14ac:dyDescent="0.45">
      <c r="A492" s="6">
        <f t="shared" si="8"/>
        <v>13142</v>
      </c>
      <c r="B492" s="6">
        <f>COUNTIF(D$1:D492,D492)</f>
        <v>2</v>
      </c>
      <c r="C492" s="1">
        <v>1314</v>
      </c>
      <c r="D492" s="1" t="s">
        <v>789</v>
      </c>
      <c r="F492" s="1" t="s">
        <v>790</v>
      </c>
      <c r="G492" s="1" t="s">
        <v>113</v>
      </c>
      <c r="I492" s="1" t="s">
        <v>70</v>
      </c>
      <c r="K492" s="1" t="s">
        <v>1285</v>
      </c>
      <c r="M492" s="1" t="s">
        <v>1207</v>
      </c>
      <c r="N492" s="1" t="s">
        <v>1624</v>
      </c>
      <c r="O492" s="1" t="s">
        <v>34</v>
      </c>
      <c r="P492" s="1" t="s">
        <v>37</v>
      </c>
      <c r="Q492" s="1" t="s">
        <v>1645</v>
      </c>
      <c r="R492" s="1" t="s">
        <v>1646</v>
      </c>
    </row>
    <row r="493" spans="1:18" x14ac:dyDescent="0.45">
      <c r="A493" s="6">
        <f t="shared" si="8"/>
        <v>23542</v>
      </c>
      <c r="B493" s="6">
        <f>COUNTIF(D$1:D493,D493)</f>
        <v>2</v>
      </c>
      <c r="C493" s="1">
        <v>2354</v>
      </c>
      <c r="D493" s="1" t="s">
        <v>784</v>
      </c>
      <c r="F493" s="1" t="s">
        <v>785</v>
      </c>
      <c r="G493" s="1" t="s">
        <v>649</v>
      </c>
      <c r="I493" s="1" t="s">
        <v>87</v>
      </c>
      <c r="K493" s="1" t="s">
        <v>1286</v>
      </c>
      <c r="M493" s="1" t="s">
        <v>1207</v>
      </c>
      <c r="N493" s="1" t="s">
        <v>1624</v>
      </c>
      <c r="O493" s="1" t="s">
        <v>34</v>
      </c>
      <c r="P493" s="1" t="s">
        <v>37</v>
      </c>
      <c r="Q493" s="1" t="s">
        <v>1645</v>
      </c>
      <c r="R493" s="1" t="s">
        <v>1646</v>
      </c>
    </row>
    <row r="494" spans="1:18" x14ac:dyDescent="0.45">
      <c r="A494" s="6">
        <f t="shared" si="8"/>
        <v>52391</v>
      </c>
      <c r="B494" s="6">
        <f>COUNTIF(D$1:D494,D494)</f>
        <v>1</v>
      </c>
      <c r="C494" s="1">
        <v>5239</v>
      </c>
      <c r="D494" s="1" t="s">
        <v>1287</v>
      </c>
      <c r="F494" s="1" t="s">
        <v>1288</v>
      </c>
      <c r="G494" s="1" t="s">
        <v>1205</v>
      </c>
      <c r="I494" s="1" t="s">
        <v>70</v>
      </c>
      <c r="K494" s="1" t="s">
        <v>1289</v>
      </c>
      <c r="M494" s="1" t="s">
        <v>1207</v>
      </c>
      <c r="N494" s="1" t="s">
        <v>1624</v>
      </c>
      <c r="O494" s="1" t="s">
        <v>34</v>
      </c>
      <c r="P494" s="1" t="s">
        <v>37</v>
      </c>
      <c r="Q494" s="1" t="s">
        <v>1645</v>
      </c>
      <c r="R494" s="1" t="s">
        <v>1646</v>
      </c>
    </row>
    <row r="495" spans="1:18" x14ac:dyDescent="0.45">
      <c r="A495" s="6">
        <f t="shared" si="8"/>
        <v>13112</v>
      </c>
      <c r="B495" s="6">
        <f>COUNTIF(D$1:D495,D495)</f>
        <v>2</v>
      </c>
      <c r="C495" s="1">
        <v>1311</v>
      </c>
      <c r="D495" s="1" t="s">
        <v>748</v>
      </c>
      <c r="F495" s="1" t="s">
        <v>749</v>
      </c>
      <c r="G495" s="1" t="s">
        <v>113</v>
      </c>
      <c r="I495" s="1" t="s">
        <v>70</v>
      </c>
      <c r="K495" s="1" t="s">
        <v>1290</v>
      </c>
      <c r="M495" s="1" t="s">
        <v>1207</v>
      </c>
      <c r="N495" s="1" t="s">
        <v>1624</v>
      </c>
      <c r="O495" s="1" t="s">
        <v>34</v>
      </c>
      <c r="P495" s="1" t="s">
        <v>37</v>
      </c>
      <c r="Q495" s="1" t="s">
        <v>1645</v>
      </c>
      <c r="R495" s="1" t="s">
        <v>1646</v>
      </c>
    </row>
    <row r="496" spans="1:18" x14ac:dyDescent="0.45">
      <c r="A496" s="6">
        <f t="shared" si="8"/>
        <v>53582</v>
      </c>
      <c r="B496" s="6">
        <f>COUNTIF(D$1:D496,D496)</f>
        <v>2</v>
      </c>
      <c r="C496" s="1">
        <v>5358</v>
      </c>
      <c r="D496" s="1" t="s">
        <v>899</v>
      </c>
      <c r="F496" s="1" t="s">
        <v>900</v>
      </c>
      <c r="G496" s="1" t="s">
        <v>152</v>
      </c>
      <c r="I496" s="1" t="s">
        <v>87</v>
      </c>
      <c r="K496" s="1" t="s">
        <v>1291</v>
      </c>
      <c r="M496" s="1" t="s">
        <v>1292</v>
      </c>
      <c r="N496" s="1" t="s">
        <v>1624</v>
      </c>
      <c r="O496" s="1" t="s">
        <v>34</v>
      </c>
      <c r="P496" s="1" t="s">
        <v>37</v>
      </c>
      <c r="Q496" s="1" t="s">
        <v>1645</v>
      </c>
      <c r="R496" s="1" t="s">
        <v>1646</v>
      </c>
    </row>
    <row r="497" spans="1:18" x14ac:dyDescent="0.45">
      <c r="A497" s="6">
        <f t="shared" si="8"/>
        <v>1502</v>
      </c>
      <c r="B497" s="6">
        <f>COUNTIF(D$1:D497,D497)</f>
        <v>2</v>
      </c>
      <c r="C497" s="1">
        <v>150</v>
      </c>
      <c r="D497" s="1" t="s">
        <v>861</v>
      </c>
      <c r="F497" s="1" t="s">
        <v>862</v>
      </c>
      <c r="G497" s="1" t="s">
        <v>134</v>
      </c>
      <c r="I497" s="1" t="s">
        <v>87</v>
      </c>
      <c r="K497" s="1" t="s">
        <v>1293</v>
      </c>
      <c r="M497" s="1" t="s">
        <v>1292</v>
      </c>
      <c r="N497" s="1" t="s">
        <v>1624</v>
      </c>
      <c r="O497" s="1" t="s">
        <v>34</v>
      </c>
      <c r="P497" s="1" t="s">
        <v>37</v>
      </c>
      <c r="Q497" s="1" t="s">
        <v>1645</v>
      </c>
      <c r="R497" s="1" t="s">
        <v>1646</v>
      </c>
    </row>
    <row r="498" spans="1:18" x14ac:dyDescent="0.45">
      <c r="A498" s="6">
        <f t="shared" si="8"/>
        <v>52351</v>
      </c>
      <c r="B498" s="6">
        <f>COUNTIF(D$1:D498,D498)</f>
        <v>1</v>
      </c>
      <c r="C498" s="1">
        <v>5235</v>
      </c>
      <c r="D498" s="1" t="s">
        <v>1294</v>
      </c>
      <c r="F498" s="1" t="s">
        <v>1295</v>
      </c>
      <c r="G498" s="1" t="s">
        <v>1205</v>
      </c>
      <c r="I498" s="1" t="s">
        <v>87</v>
      </c>
      <c r="K498" s="1" t="s">
        <v>1296</v>
      </c>
      <c r="M498" s="1" t="s">
        <v>1292</v>
      </c>
      <c r="N498" s="1" t="s">
        <v>1624</v>
      </c>
      <c r="O498" s="1" t="s">
        <v>34</v>
      </c>
      <c r="P498" s="1" t="s">
        <v>37</v>
      </c>
      <c r="Q498" s="1" t="s">
        <v>1645</v>
      </c>
      <c r="R498" s="1" t="s">
        <v>1646</v>
      </c>
    </row>
    <row r="499" spans="1:18" x14ac:dyDescent="0.45">
      <c r="A499" s="6">
        <f t="shared" si="8"/>
        <v>12032</v>
      </c>
      <c r="B499" s="6">
        <f>COUNTIF(D$1:D499,D499)</f>
        <v>2</v>
      </c>
      <c r="C499" s="1">
        <v>1203</v>
      </c>
      <c r="D499" s="1" t="s">
        <v>852</v>
      </c>
      <c r="F499" s="1" t="s">
        <v>853</v>
      </c>
      <c r="G499" s="1" t="s">
        <v>779</v>
      </c>
      <c r="I499" s="1" t="s">
        <v>87</v>
      </c>
      <c r="K499" s="1" t="s">
        <v>1297</v>
      </c>
      <c r="M499" s="1" t="s">
        <v>1292</v>
      </c>
      <c r="N499" s="1" t="s">
        <v>1624</v>
      </c>
      <c r="O499" s="1" t="s">
        <v>34</v>
      </c>
      <c r="P499" s="1" t="s">
        <v>37</v>
      </c>
      <c r="Q499" s="1" t="s">
        <v>1645</v>
      </c>
      <c r="R499" s="1" t="s">
        <v>1646</v>
      </c>
    </row>
    <row r="500" spans="1:18" x14ac:dyDescent="0.45">
      <c r="A500" s="6">
        <f t="shared" si="8"/>
        <v>10572</v>
      </c>
      <c r="B500" s="6">
        <f>COUNTIF(D$1:D500,D500)</f>
        <v>2</v>
      </c>
      <c r="C500" s="1">
        <v>1057</v>
      </c>
      <c r="D500" s="1" t="s">
        <v>869</v>
      </c>
      <c r="F500" s="1" t="s">
        <v>870</v>
      </c>
      <c r="G500" s="1" t="s">
        <v>102</v>
      </c>
      <c r="I500" s="1" t="s">
        <v>70</v>
      </c>
      <c r="K500" s="1" t="s">
        <v>1298</v>
      </c>
      <c r="M500" s="1" t="s">
        <v>1292</v>
      </c>
      <c r="N500" s="1" t="s">
        <v>1624</v>
      </c>
      <c r="O500" s="1" t="s">
        <v>34</v>
      </c>
      <c r="P500" s="1" t="s">
        <v>37</v>
      </c>
      <c r="Q500" s="1" t="s">
        <v>1645</v>
      </c>
      <c r="R500" s="1" t="s">
        <v>1646</v>
      </c>
    </row>
    <row r="501" spans="1:18" x14ac:dyDescent="0.45">
      <c r="A501" s="6">
        <f t="shared" si="8"/>
        <v>12532</v>
      </c>
      <c r="B501" s="6">
        <f>COUNTIF(D$1:D501,D501)</f>
        <v>2</v>
      </c>
      <c r="C501" s="1">
        <v>1253</v>
      </c>
      <c r="D501" s="1" t="s">
        <v>822</v>
      </c>
      <c r="F501" s="1" t="s">
        <v>823</v>
      </c>
      <c r="G501" s="1" t="s">
        <v>701</v>
      </c>
      <c r="I501" s="1" t="s">
        <v>70</v>
      </c>
      <c r="K501" s="1" t="s">
        <v>1299</v>
      </c>
      <c r="M501" s="1" t="s">
        <v>1292</v>
      </c>
      <c r="N501" s="1" t="s">
        <v>1624</v>
      </c>
      <c r="O501" s="1" t="s">
        <v>34</v>
      </c>
      <c r="P501" s="1" t="s">
        <v>37</v>
      </c>
      <c r="Q501" s="1" t="s">
        <v>1645</v>
      </c>
      <c r="R501" s="1" t="s">
        <v>1646</v>
      </c>
    </row>
    <row r="502" spans="1:18" x14ac:dyDescent="0.45">
      <c r="A502" s="6">
        <f t="shared" si="8"/>
        <v>50591</v>
      </c>
      <c r="B502" s="6">
        <f>COUNTIF(D$1:D502,D502)</f>
        <v>1</v>
      </c>
      <c r="C502" s="1">
        <v>5059</v>
      </c>
      <c r="D502" s="1" t="s">
        <v>1300</v>
      </c>
      <c r="F502" s="1" t="s">
        <v>1301</v>
      </c>
      <c r="G502" s="1" t="s">
        <v>145</v>
      </c>
      <c r="I502" s="1" t="s">
        <v>87</v>
      </c>
      <c r="K502" s="1" t="s">
        <v>1302</v>
      </c>
      <c r="M502" s="1" t="s">
        <v>1292</v>
      </c>
      <c r="N502" s="1" t="s">
        <v>1624</v>
      </c>
      <c r="O502" s="1" t="s">
        <v>34</v>
      </c>
      <c r="P502" s="1" t="s">
        <v>37</v>
      </c>
      <c r="Q502" s="1" t="s">
        <v>1645</v>
      </c>
      <c r="R502" s="1" t="s">
        <v>1646</v>
      </c>
    </row>
    <row r="503" spans="1:18" x14ac:dyDescent="0.45">
      <c r="A503" s="6">
        <f t="shared" si="8"/>
        <v>10532</v>
      </c>
      <c r="B503" s="6">
        <f>COUNTIF(D$1:D503,D503)</f>
        <v>2</v>
      </c>
      <c r="C503" s="1">
        <v>1053</v>
      </c>
      <c r="D503" s="1" t="s">
        <v>849</v>
      </c>
      <c r="F503" s="1" t="s">
        <v>850</v>
      </c>
      <c r="G503" s="1" t="s">
        <v>102</v>
      </c>
      <c r="I503" s="1" t="s">
        <v>70</v>
      </c>
      <c r="K503" s="1" t="s">
        <v>1648</v>
      </c>
      <c r="M503" s="1" t="s">
        <v>1292</v>
      </c>
      <c r="N503" s="1" t="s">
        <v>1624</v>
      </c>
      <c r="O503" s="1" t="s">
        <v>34</v>
      </c>
      <c r="P503" s="1" t="s">
        <v>37</v>
      </c>
      <c r="Q503" s="1" t="s">
        <v>1645</v>
      </c>
      <c r="R503" s="1" t="s">
        <v>1646</v>
      </c>
    </row>
    <row r="504" spans="1:18" x14ac:dyDescent="0.45">
      <c r="A504" s="6">
        <f t="shared" si="8"/>
        <v>1512</v>
      </c>
      <c r="B504" s="6">
        <f>COUNTIF(D$1:D504,D504)</f>
        <v>2</v>
      </c>
      <c r="C504" s="1">
        <v>151</v>
      </c>
      <c r="D504" s="1" t="s">
        <v>885</v>
      </c>
      <c r="F504" s="1" t="s">
        <v>886</v>
      </c>
      <c r="G504" s="1" t="s">
        <v>134</v>
      </c>
      <c r="I504" s="1" t="s">
        <v>87</v>
      </c>
      <c r="K504" s="1" t="s">
        <v>1303</v>
      </c>
      <c r="M504" s="1" t="s">
        <v>1078</v>
      </c>
      <c r="N504" s="1" t="s">
        <v>1624</v>
      </c>
      <c r="O504" s="1" t="s">
        <v>34</v>
      </c>
      <c r="P504" s="1" t="s">
        <v>37</v>
      </c>
      <c r="Q504" s="1" t="s">
        <v>1645</v>
      </c>
      <c r="R504" s="1" t="s">
        <v>1646</v>
      </c>
    </row>
    <row r="505" spans="1:18" x14ac:dyDescent="0.45">
      <c r="A505" s="6">
        <f t="shared" si="8"/>
        <v>30552</v>
      </c>
      <c r="B505" s="6">
        <f>COUNTIF(D$1:D505,D505)</f>
        <v>2</v>
      </c>
      <c r="C505" s="1">
        <v>3055</v>
      </c>
      <c r="D505" s="1" t="s">
        <v>608</v>
      </c>
      <c r="F505" s="1" t="s">
        <v>609</v>
      </c>
      <c r="G505" s="1" t="s">
        <v>63</v>
      </c>
      <c r="I505" s="1" t="s">
        <v>56</v>
      </c>
      <c r="K505" s="1" t="s">
        <v>1304</v>
      </c>
      <c r="M505" s="1" t="s">
        <v>1078</v>
      </c>
      <c r="N505" s="1" t="s">
        <v>1624</v>
      </c>
      <c r="O505" s="1" t="s">
        <v>34</v>
      </c>
      <c r="P505" s="1" t="s">
        <v>37</v>
      </c>
      <c r="Q505" s="1" t="s">
        <v>1645</v>
      </c>
      <c r="R505" s="1" t="s">
        <v>1646</v>
      </c>
    </row>
    <row r="506" spans="1:18" x14ac:dyDescent="0.45">
      <c r="A506" s="6">
        <f t="shared" si="8"/>
        <v>53062</v>
      </c>
      <c r="B506" s="6">
        <f>COUNTIF(D$1:D506,D506)</f>
        <v>2</v>
      </c>
      <c r="C506" s="1">
        <v>5306</v>
      </c>
      <c r="D506" s="1" t="s">
        <v>888</v>
      </c>
      <c r="F506" s="1" t="s">
        <v>889</v>
      </c>
      <c r="G506" s="1" t="s">
        <v>177</v>
      </c>
      <c r="I506" s="1" t="s">
        <v>87</v>
      </c>
      <c r="K506" s="1" t="s">
        <v>1305</v>
      </c>
      <c r="M506" s="1" t="s">
        <v>1078</v>
      </c>
      <c r="N506" s="1" t="s">
        <v>1624</v>
      </c>
      <c r="O506" s="1" t="s">
        <v>34</v>
      </c>
      <c r="P506" s="1" t="s">
        <v>37</v>
      </c>
      <c r="Q506" s="1" t="s">
        <v>1645</v>
      </c>
      <c r="R506" s="1" t="s">
        <v>1646</v>
      </c>
    </row>
    <row r="507" spans="1:18" x14ac:dyDescent="0.45">
      <c r="A507" s="6">
        <f t="shared" si="8"/>
        <v>10012</v>
      </c>
      <c r="B507" s="6">
        <f>COUNTIF(D$1:D507,D507)</f>
        <v>2</v>
      </c>
      <c r="C507" s="1">
        <v>1001</v>
      </c>
      <c r="D507" s="1" t="s">
        <v>894</v>
      </c>
      <c r="F507" s="1" t="s">
        <v>895</v>
      </c>
      <c r="G507" s="1" t="s">
        <v>141</v>
      </c>
      <c r="I507" s="1" t="s">
        <v>87</v>
      </c>
      <c r="K507" s="1" t="s">
        <v>1306</v>
      </c>
      <c r="M507" s="1" t="s">
        <v>1078</v>
      </c>
      <c r="N507" s="1" t="s">
        <v>1624</v>
      </c>
      <c r="O507" s="1" t="s">
        <v>34</v>
      </c>
      <c r="P507" s="1" t="s">
        <v>37</v>
      </c>
      <c r="Q507" s="1" t="s">
        <v>1645</v>
      </c>
      <c r="R507" s="1" t="s">
        <v>1646</v>
      </c>
    </row>
    <row r="508" spans="1:18" x14ac:dyDescent="0.45">
      <c r="A508" s="6">
        <f t="shared" si="8"/>
        <v>31012</v>
      </c>
      <c r="B508" s="6">
        <f>COUNTIF(D$1:D508,D508)</f>
        <v>2</v>
      </c>
      <c r="C508" s="1">
        <v>3101</v>
      </c>
      <c r="D508" s="1" t="s">
        <v>568</v>
      </c>
      <c r="F508" s="1" t="s">
        <v>569</v>
      </c>
      <c r="G508" s="1" t="s">
        <v>209</v>
      </c>
      <c r="I508" s="1" t="s">
        <v>56</v>
      </c>
      <c r="K508" s="1" t="s">
        <v>1297</v>
      </c>
      <c r="M508" s="1" t="s">
        <v>1078</v>
      </c>
      <c r="N508" s="1" t="s">
        <v>1624</v>
      </c>
      <c r="O508" s="1" t="s">
        <v>34</v>
      </c>
      <c r="P508" s="1" t="s">
        <v>37</v>
      </c>
      <c r="Q508" s="1" t="s">
        <v>1645</v>
      </c>
      <c r="R508" s="1" t="s">
        <v>1646</v>
      </c>
    </row>
    <row r="509" spans="1:18" x14ac:dyDescent="0.45">
      <c r="A509" s="6">
        <f t="shared" ref="A509:A572" si="9">IFERROR(C509*10+B509,"")</f>
        <v>31022</v>
      </c>
      <c r="B509" s="6">
        <f>COUNTIF(D$1:D509,D509)</f>
        <v>2</v>
      </c>
      <c r="C509" s="1">
        <v>3102</v>
      </c>
      <c r="D509" s="1" t="s">
        <v>571</v>
      </c>
      <c r="F509" s="1" t="s">
        <v>572</v>
      </c>
      <c r="G509" s="1" t="s">
        <v>209</v>
      </c>
      <c r="I509" s="1" t="s">
        <v>56</v>
      </c>
      <c r="K509" s="1" t="s">
        <v>1648</v>
      </c>
      <c r="M509" s="1" t="s">
        <v>1078</v>
      </c>
      <c r="N509" s="1" t="s">
        <v>1624</v>
      </c>
      <c r="O509" s="1" t="s">
        <v>34</v>
      </c>
      <c r="P509" s="1" t="s">
        <v>37</v>
      </c>
      <c r="Q509" s="1" t="s">
        <v>1645</v>
      </c>
      <c r="R509" s="1" t="s">
        <v>1646</v>
      </c>
    </row>
    <row r="510" spans="1:18" x14ac:dyDescent="0.45">
      <c r="A510" s="6">
        <f t="shared" si="9"/>
        <v>30122</v>
      </c>
      <c r="B510" s="6">
        <f>COUNTIF(D$1:D510,D510)</f>
        <v>2</v>
      </c>
      <c r="C510" s="1">
        <v>3012</v>
      </c>
      <c r="D510" s="1" t="s">
        <v>619</v>
      </c>
      <c r="F510" s="1" t="s">
        <v>620</v>
      </c>
      <c r="G510" s="1" t="s">
        <v>50</v>
      </c>
      <c r="I510" s="1" t="s">
        <v>56</v>
      </c>
      <c r="K510" s="1" t="s">
        <v>1648</v>
      </c>
      <c r="M510" s="1" t="s">
        <v>1078</v>
      </c>
      <c r="N510" s="1" t="s">
        <v>1624</v>
      </c>
      <c r="O510" s="1" t="s">
        <v>34</v>
      </c>
      <c r="P510" s="1" t="s">
        <v>37</v>
      </c>
      <c r="Q510" s="1" t="s">
        <v>1645</v>
      </c>
      <c r="R510" s="1" t="s">
        <v>1646</v>
      </c>
    </row>
    <row r="511" spans="1:18" x14ac:dyDescent="0.45">
      <c r="A511" s="6">
        <f t="shared" si="9"/>
        <v>33122</v>
      </c>
      <c r="B511" s="6">
        <f>COUNTIF(D$1:D511,D511)</f>
        <v>2</v>
      </c>
      <c r="C511" s="1">
        <v>3312</v>
      </c>
      <c r="D511" s="1" t="s">
        <v>593</v>
      </c>
      <c r="F511" s="1" t="s">
        <v>594</v>
      </c>
      <c r="G511" s="1" t="s">
        <v>55</v>
      </c>
      <c r="I511" s="1" t="s">
        <v>64</v>
      </c>
      <c r="K511" s="1" t="s">
        <v>1648</v>
      </c>
      <c r="M511" s="1" t="s">
        <v>1078</v>
      </c>
      <c r="N511" s="1" t="s">
        <v>1624</v>
      </c>
      <c r="O511" s="1" t="s">
        <v>34</v>
      </c>
      <c r="P511" s="1" t="s">
        <v>37</v>
      </c>
      <c r="Q511" s="1" t="s">
        <v>1645</v>
      </c>
      <c r="R511" s="1" t="s">
        <v>1646</v>
      </c>
    </row>
    <row r="512" spans="1:18" x14ac:dyDescent="0.45">
      <c r="A512" s="6">
        <f t="shared" si="9"/>
        <v>52</v>
      </c>
      <c r="B512" s="6">
        <f>COUNTIF(D$1:D512,D512)</f>
        <v>2</v>
      </c>
      <c r="C512" s="1">
        <v>5</v>
      </c>
      <c r="D512" s="1" t="s">
        <v>624</v>
      </c>
      <c r="F512" s="1" t="s">
        <v>625</v>
      </c>
      <c r="G512" s="1" t="s">
        <v>626</v>
      </c>
      <c r="I512" s="1">
        <v>1</v>
      </c>
      <c r="K512" s="1" t="s">
        <v>1307</v>
      </c>
      <c r="M512" s="1" t="s">
        <v>1207</v>
      </c>
      <c r="N512" s="1" t="s">
        <v>1624</v>
      </c>
      <c r="O512" s="1" t="s">
        <v>34</v>
      </c>
      <c r="P512" s="1" t="s">
        <v>37</v>
      </c>
      <c r="Q512" s="1" t="s">
        <v>1645</v>
      </c>
      <c r="R512" s="1" t="s">
        <v>1646</v>
      </c>
    </row>
    <row r="513" spans="1:18" x14ac:dyDescent="0.45">
      <c r="A513" s="6">
        <f t="shared" si="9"/>
        <v>34532</v>
      </c>
      <c r="B513" s="6">
        <f>COUNTIF(D$1:D513,D513)</f>
        <v>2</v>
      </c>
      <c r="C513" s="1">
        <v>3453</v>
      </c>
      <c r="D513" s="1" t="s">
        <v>621</v>
      </c>
      <c r="F513" s="1" t="s">
        <v>622</v>
      </c>
      <c r="G513" s="1" t="s">
        <v>120</v>
      </c>
      <c r="I513" s="1">
        <v>3</v>
      </c>
      <c r="K513" s="1" t="s">
        <v>1308</v>
      </c>
      <c r="M513" s="1" t="s">
        <v>1207</v>
      </c>
      <c r="N513" s="1" t="s">
        <v>1624</v>
      </c>
      <c r="O513" s="1" t="s">
        <v>34</v>
      </c>
      <c r="P513" s="1" t="s">
        <v>37</v>
      </c>
      <c r="Q513" s="1" t="s">
        <v>1645</v>
      </c>
      <c r="R513" s="1" t="s">
        <v>1646</v>
      </c>
    </row>
    <row r="514" spans="1:18" x14ac:dyDescent="0.45">
      <c r="A514" s="6">
        <f t="shared" si="9"/>
        <v>30002</v>
      </c>
      <c r="B514" s="6">
        <f>COUNTIF(D$1:D514,D514)</f>
        <v>2</v>
      </c>
      <c r="C514" s="1">
        <v>3000</v>
      </c>
      <c r="D514" s="1" t="s">
        <v>628</v>
      </c>
      <c r="F514" s="1" t="s">
        <v>629</v>
      </c>
      <c r="G514" s="1" t="s">
        <v>50</v>
      </c>
      <c r="I514" s="1" t="s">
        <v>51</v>
      </c>
      <c r="K514" s="1" t="s">
        <v>920</v>
      </c>
      <c r="M514" s="1" t="s">
        <v>1207</v>
      </c>
      <c r="N514" s="1" t="s">
        <v>1624</v>
      </c>
      <c r="O514" s="1" t="s">
        <v>34</v>
      </c>
      <c r="P514" s="1" t="s">
        <v>37</v>
      </c>
      <c r="Q514" s="1" t="s">
        <v>1645</v>
      </c>
      <c r="R514" s="1" t="s">
        <v>1646</v>
      </c>
    </row>
    <row r="515" spans="1:18" x14ac:dyDescent="0.45">
      <c r="A515" s="6">
        <f t="shared" si="9"/>
        <v>30512</v>
      </c>
      <c r="B515" s="6">
        <f>COUNTIF(D$1:D515,D515)</f>
        <v>2</v>
      </c>
      <c r="C515" s="1">
        <v>3051</v>
      </c>
      <c r="D515" s="1" t="s">
        <v>634</v>
      </c>
      <c r="F515" s="1" t="s">
        <v>635</v>
      </c>
      <c r="G515" s="1" t="s">
        <v>63</v>
      </c>
      <c r="I515" s="1" t="s">
        <v>51</v>
      </c>
      <c r="K515" s="1" t="s">
        <v>1309</v>
      </c>
      <c r="M515" s="1" t="s">
        <v>1207</v>
      </c>
      <c r="N515" s="1" t="s">
        <v>1624</v>
      </c>
      <c r="O515" s="1" t="s">
        <v>34</v>
      </c>
      <c r="P515" s="1" t="s">
        <v>37</v>
      </c>
      <c r="Q515" s="1" t="s">
        <v>1645</v>
      </c>
      <c r="R515" s="1" t="s">
        <v>1646</v>
      </c>
    </row>
    <row r="516" spans="1:18" x14ac:dyDescent="0.45">
      <c r="A516" s="6">
        <f t="shared" si="9"/>
        <v>53562</v>
      </c>
      <c r="B516" s="6">
        <f>COUNTIF(D$1:D516,D516)</f>
        <v>2</v>
      </c>
      <c r="C516" s="1">
        <v>5356</v>
      </c>
      <c r="D516" s="1" t="s">
        <v>882</v>
      </c>
      <c r="F516" s="1" t="s">
        <v>883</v>
      </c>
      <c r="G516" s="1" t="s">
        <v>152</v>
      </c>
      <c r="I516" s="1" t="s">
        <v>87</v>
      </c>
      <c r="K516" s="1" t="s">
        <v>1310</v>
      </c>
      <c r="M516" s="1" t="s">
        <v>1207</v>
      </c>
      <c r="N516" s="1" t="s">
        <v>1624</v>
      </c>
      <c r="O516" s="1" t="s">
        <v>34</v>
      </c>
      <c r="P516" s="1" t="s">
        <v>37</v>
      </c>
      <c r="Q516" s="1" t="s">
        <v>1645</v>
      </c>
      <c r="R516" s="1" t="s">
        <v>1646</v>
      </c>
    </row>
    <row r="517" spans="1:18" x14ac:dyDescent="0.45">
      <c r="A517" s="6">
        <f t="shared" si="9"/>
        <v>30502</v>
      </c>
      <c r="B517" s="6">
        <f>COUNTIF(D$1:D517,D517)</f>
        <v>2</v>
      </c>
      <c r="C517" s="1">
        <v>3050</v>
      </c>
      <c r="D517" s="1" t="s">
        <v>640</v>
      </c>
      <c r="F517" s="1" t="s">
        <v>641</v>
      </c>
      <c r="G517" s="1" t="s">
        <v>63</v>
      </c>
      <c r="I517" s="1" t="s">
        <v>51</v>
      </c>
      <c r="K517" s="1" t="s">
        <v>1311</v>
      </c>
      <c r="M517" s="1" t="s">
        <v>1207</v>
      </c>
      <c r="N517" s="1" t="s">
        <v>1624</v>
      </c>
      <c r="O517" s="1" t="s">
        <v>34</v>
      </c>
      <c r="P517" s="1" t="s">
        <v>37</v>
      </c>
      <c r="Q517" s="1" t="s">
        <v>1645</v>
      </c>
      <c r="R517" s="1" t="s">
        <v>1646</v>
      </c>
    </row>
    <row r="518" spans="1:18" x14ac:dyDescent="0.45">
      <c r="A518" s="6">
        <f t="shared" si="9"/>
        <v>30662</v>
      </c>
      <c r="B518" s="6">
        <f>COUNTIF(D$1:D518,D518)</f>
        <v>2</v>
      </c>
      <c r="C518" s="1">
        <v>3066</v>
      </c>
      <c r="D518" s="1" t="s">
        <v>617</v>
      </c>
      <c r="F518" s="1" t="s">
        <v>618</v>
      </c>
      <c r="G518" s="1" t="s">
        <v>63</v>
      </c>
      <c r="I518" s="1" t="s">
        <v>64</v>
      </c>
      <c r="K518" s="1" t="s">
        <v>1312</v>
      </c>
      <c r="M518" s="1" t="s">
        <v>1207</v>
      </c>
      <c r="N518" s="1" t="s">
        <v>1624</v>
      </c>
      <c r="O518" s="1" t="s">
        <v>34</v>
      </c>
      <c r="P518" s="1" t="s">
        <v>37</v>
      </c>
      <c r="Q518" s="1" t="s">
        <v>1645</v>
      </c>
      <c r="R518" s="1" t="s">
        <v>1646</v>
      </c>
    </row>
    <row r="519" spans="1:18" x14ac:dyDescent="0.45">
      <c r="A519" s="6">
        <f t="shared" si="9"/>
        <v>30042</v>
      </c>
      <c r="B519" s="6">
        <f>COUNTIF(D$1:D519,D519)</f>
        <v>2</v>
      </c>
      <c r="C519" s="1">
        <v>3004</v>
      </c>
      <c r="D519" s="1" t="s">
        <v>637</v>
      </c>
      <c r="F519" s="1" t="s">
        <v>638</v>
      </c>
      <c r="G519" s="1" t="s">
        <v>50</v>
      </c>
      <c r="I519" s="1" t="s">
        <v>51</v>
      </c>
      <c r="K519" s="1" t="s">
        <v>1648</v>
      </c>
      <c r="M519" s="1" t="s">
        <v>1207</v>
      </c>
      <c r="N519" s="1" t="s">
        <v>1624</v>
      </c>
      <c r="O519" s="1" t="s">
        <v>34</v>
      </c>
      <c r="P519" s="1" t="s">
        <v>37</v>
      </c>
      <c r="Q519" s="1" t="s">
        <v>1645</v>
      </c>
      <c r="R519" s="1" t="s">
        <v>1646</v>
      </c>
    </row>
    <row r="520" spans="1:18" x14ac:dyDescent="0.45">
      <c r="A520" s="6">
        <f t="shared" si="9"/>
        <v>30071</v>
      </c>
      <c r="B520" s="6">
        <f>COUNTIF(D$1:D520,D520)</f>
        <v>1</v>
      </c>
      <c r="C520" s="1">
        <v>3007</v>
      </c>
      <c r="D520" s="1" t="s">
        <v>1313</v>
      </c>
      <c r="F520" s="1" t="s">
        <v>1314</v>
      </c>
      <c r="G520" s="1" t="s">
        <v>50</v>
      </c>
      <c r="I520" s="1" t="s">
        <v>51</v>
      </c>
      <c r="K520" s="1" t="s">
        <v>1648</v>
      </c>
      <c r="N520" s="1" t="s">
        <v>1622</v>
      </c>
      <c r="O520" s="1" t="s">
        <v>35</v>
      </c>
      <c r="P520" s="1" t="s">
        <v>1633</v>
      </c>
      <c r="Q520" s="1" t="s">
        <v>1645</v>
      </c>
      <c r="R520" s="1" t="s">
        <v>1646</v>
      </c>
    </row>
    <row r="521" spans="1:18" x14ac:dyDescent="0.45">
      <c r="A521" s="6">
        <f t="shared" si="9"/>
        <v>50162</v>
      </c>
      <c r="B521" s="6">
        <f>COUNTIF(D$1:D521,D521)</f>
        <v>2</v>
      </c>
      <c r="C521" s="1">
        <v>5016</v>
      </c>
      <c r="D521" s="1" t="s">
        <v>226</v>
      </c>
      <c r="F521" s="1" t="s">
        <v>227</v>
      </c>
      <c r="G521" s="1" t="s">
        <v>145</v>
      </c>
      <c r="I521" s="1" t="s">
        <v>87</v>
      </c>
      <c r="K521" s="1" t="s">
        <v>1315</v>
      </c>
      <c r="N521" s="1" t="s">
        <v>44</v>
      </c>
      <c r="O521" s="1" t="s">
        <v>34</v>
      </c>
      <c r="P521" s="1" t="s">
        <v>1633</v>
      </c>
      <c r="Q521" s="1" t="s">
        <v>1645</v>
      </c>
      <c r="R521" s="1" t="s">
        <v>1646</v>
      </c>
    </row>
    <row r="522" spans="1:18" x14ac:dyDescent="0.45">
      <c r="A522" s="6">
        <f t="shared" si="9"/>
        <v>50122</v>
      </c>
      <c r="B522" s="6">
        <f>COUNTIF(D$1:D522,D522)</f>
        <v>2</v>
      </c>
      <c r="C522" s="1">
        <v>5012</v>
      </c>
      <c r="D522" s="1" t="s">
        <v>195</v>
      </c>
      <c r="F522" s="1" t="s">
        <v>196</v>
      </c>
      <c r="G522" s="1" t="s">
        <v>145</v>
      </c>
      <c r="I522" s="1" t="s">
        <v>87</v>
      </c>
      <c r="K522" s="1" t="s">
        <v>1316</v>
      </c>
      <c r="N522" s="1" t="s">
        <v>44</v>
      </c>
      <c r="O522" s="1" t="s">
        <v>34</v>
      </c>
      <c r="P522" s="1" t="s">
        <v>1633</v>
      </c>
      <c r="Q522" s="1" t="s">
        <v>1645</v>
      </c>
      <c r="R522" s="1" t="s">
        <v>1646</v>
      </c>
    </row>
    <row r="523" spans="1:18" x14ac:dyDescent="0.45">
      <c r="A523" s="6">
        <f t="shared" si="9"/>
        <v>52371</v>
      </c>
      <c r="B523" s="6">
        <f>COUNTIF(D$1:D523,D523)</f>
        <v>1</v>
      </c>
      <c r="C523" s="1">
        <v>5237</v>
      </c>
      <c r="D523" s="1" t="s">
        <v>1317</v>
      </c>
      <c r="F523" s="1" t="s">
        <v>1318</v>
      </c>
      <c r="G523" s="1" t="s">
        <v>1205</v>
      </c>
      <c r="I523" s="1" t="s">
        <v>70</v>
      </c>
      <c r="K523" s="1" t="s">
        <v>1319</v>
      </c>
      <c r="N523" s="1" t="s">
        <v>44</v>
      </c>
      <c r="O523" s="1" t="s">
        <v>34</v>
      </c>
      <c r="P523" s="1" t="s">
        <v>1633</v>
      </c>
      <c r="Q523" s="1" t="s">
        <v>1645</v>
      </c>
      <c r="R523" s="1" t="s">
        <v>1646</v>
      </c>
    </row>
    <row r="524" spans="1:18" x14ac:dyDescent="0.45">
      <c r="A524" s="6">
        <f t="shared" si="9"/>
        <v>23502</v>
      </c>
      <c r="B524" s="6">
        <f>COUNTIF(D$1:D524,D524)</f>
        <v>2</v>
      </c>
      <c r="C524" s="1">
        <v>2350</v>
      </c>
      <c r="D524" s="1" t="s">
        <v>647</v>
      </c>
      <c r="F524" s="1" t="s">
        <v>648</v>
      </c>
      <c r="G524" s="1" t="s">
        <v>649</v>
      </c>
      <c r="I524" s="1" t="s">
        <v>87</v>
      </c>
      <c r="K524" s="1" t="s">
        <v>1320</v>
      </c>
      <c r="N524" s="1" t="s">
        <v>44</v>
      </c>
      <c r="O524" s="1" t="s">
        <v>34</v>
      </c>
      <c r="P524" s="1" t="s">
        <v>1633</v>
      </c>
      <c r="Q524" s="1" t="s">
        <v>1645</v>
      </c>
      <c r="R524" s="1" t="s">
        <v>1646</v>
      </c>
    </row>
    <row r="525" spans="1:18" x14ac:dyDescent="0.45">
      <c r="A525" s="6">
        <f t="shared" si="9"/>
        <v>20032</v>
      </c>
      <c r="B525" s="6">
        <f>COUNTIF(D$1:D525,D525)</f>
        <v>2</v>
      </c>
      <c r="C525" s="1">
        <v>2003</v>
      </c>
      <c r="D525" s="1" t="s">
        <v>658</v>
      </c>
      <c r="F525" s="1" t="s">
        <v>659</v>
      </c>
      <c r="G525" s="1" t="s">
        <v>83</v>
      </c>
      <c r="I525" s="1" t="s">
        <v>79</v>
      </c>
      <c r="K525" s="1" t="s">
        <v>1321</v>
      </c>
      <c r="N525" s="1" t="s">
        <v>44</v>
      </c>
      <c r="O525" s="1" t="s">
        <v>34</v>
      </c>
      <c r="P525" s="1" t="s">
        <v>1633</v>
      </c>
      <c r="Q525" s="1" t="s">
        <v>1645</v>
      </c>
      <c r="R525" s="1" t="s">
        <v>1646</v>
      </c>
    </row>
    <row r="526" spans="1:18" x14ac:dyDescent="0.45">
      <c r="A526" s="6">
        <f t="shared" si="9"/>
        <v>50131</v>
      </c>
      <c r="B526" s="6">
        <f>COUNTIF(D$1:D526,D526)</f>
        <v>1</v>
      </c>
      <c r="C526" s="1">
        <v>5013</v>
      </c>
      <c r="D526" s="1" t="s">
        <v>1322</v>
      </c>
      <c r="F526" s="1" t="s">
        <v>1323</v>
      </c>
      <c r="G526" s="1" t="s">
        <v>145</v>
      </c>
      <c r="I526" s="1" t="s">
        <v>87</v>
      </c>
      <c r="K526" s="1" t="s">
        <v>1648</v>
      </c>
      <c r="N526" s="1" t="s">
        <v>44</v>
      </c>
      <c r="O526" s="1" t="s">
        <v>34</v>
      </c>
      <c r="P526" s="1" t="s">
        <v>1633</v>
      </c>
      <c r="Q526" s="1" t="s">
        <v>1645</v>
      </c>
      <c r="R526" s="1" t="s">
        <v>1646</v>
      </c>
    </row>
    <row r="527" spans="1:18" x14ac:dyDescent="0.45">
      <c r="A527" s="6">
        <f t="shared" si="9"/>
        <v>53052</v>
      </c>
      <c r="B527" s="6">
        <f>COUNTIF(D$1:D527,D527)</f>
        <v>2</v>
      </c>
      <c r="C527" s="1">
        <v>5305</v>
      </c>
      <c r="D527" s="1" t="s">
        <v>234</v>
      </c>
      <c r="F527" s="1" t="s">
        <v>235</v>
      </c>
      <c r="G527" s="1" t="s">
        <v>177</v>
      </c>
      <c r="I527" s="1" t="s">
        <v>87</v>
      </c>
      <c r="K527" s="1" t="s">
        <v>1648</v>
      </c>
      <c r="N527" s="1" t="s">
        <v>44</v>
      </c>
      <c r="O527" s="1" t="s">
        <v>34</v>
      </c>
      <c r="P527" s="1" t="s">
        <v>1633</v>
      </c>
      <c r="Q527" s="1" t="s">
        <v>1645</v>
      </c>
      <c r="R527" s="1" t="s">
        <v>1646</v>
      </c>
    </row>
    <row r="528" spans="1:18" x14ac:dyDescent="0.45">
      <c r="A528" s="6">
        <f t="shared" si="9"/>
        <v>20501</v>
      </c>
      <c r="B528" s="6">
        <f>COUNTIF(D$1:D528,D528)</f>
        <v>1</v>
      </c>
      <c r="C528" s="1">
        <v>2050</v>
      </c>
      <c r="D528" s="1" t="s">
        <v>1324</v>
      </c>
      <c r="F528" s="1" t="s">
        <v>1325</v>
      </c>
      <c r="G528" s="1" t="s">
        <v>1326</v>
      </c>
      <c r="I528" s="1" t="s">
        <v>87</v>
      </c>
      <c r="K528" s="1" t="s">
        <v>1648</v>
      </c>
      <c r="N528" s="1" t="s">
        <v>44</v>
      </c>
      <c r="O528" s="1" t="s">
        <v>34</v>
      </c>
      <c r="P528" s="1" t="s">
        <v>1633</v>
      </c>
      <c r="Q528" s="1" t="s">
        <v>1645</v>
      </c>
      <c r="R528" s="1" t="s">
        <v>1646</v>
      </c>
    </row>
    <row r="529" spans="1:18" x14ac:dyDescent="0.45">
      <c r="A529" s="6">
        <f t="shared" si="9"/>
        <v>1523</v>
      </c>
      <c r="B529" s="6">
        <f>COUNTIF(D$1:D529,D529)</f>
        <v>3</v>
      </c>
      <c r="C529" s="1">
        <v>152</v>
      </c>
      <c r="D529" s="1" t="s">
        <v>201</v>
      </c>
      <c r="F529" s="1" t="s">
        <v>202</v>
      </c>
      <c r="G529" s="1" t="s">
        <v>134</v>
      </c>
      <c r="I529" s="1" t="s">
        <v>87</v>
      </c>
      <c r="K529" s="1" t="s">
        <v>1648</v>
      </c>
      <c r="N529" s="1" t="s">
        <v>44</v>
      </c>
      <c r="O529" s="1" t="s">
        <v>34</v>
      </c>
      <c r="P529" s="1" t="s">
        <v>1633</v>
      </c>
      <c r="Q529" s="1" t="s">
        <v>1645</v>
      </c>
      <c r="R529" s="1" t="s">
        <v>1646</v>
      </c>
    </row>
    <row r="530" spans="1:18" x14ac:dyDescent="0.45">
      <c r="A530" s="6">
        <f t="shared" si="9"/>
        <v>52381</v>
      </c>
      <c r="B530" s="6">
        <f>COUNTIF(D$1:D530,D530)</f>
        <v>1</v>
      </c>
      <c r="C530" s="1">
        <v>5238</v>
      </c>
      <c r="D530" s="1" t="s">
        <v>1327</v>
      </c>
      <c r="F530" s="1" t="s">
        <v>1328</v>
      </c>
      <c r="G530" s="1" t="s">
        <v>1205</v>
      </c>
      <c r="I530" s="1" t="s">
        <v>70</v>
      </c>
      <c r="K530" s="1" t="s">
        <v>1648</v>
      </c>
      <c r="N530" s="1" t="s">
        <v>44</v>
      </c>
      <c r="O530" s="1" t="s">
        <v>34</v>
      </c>
      <c r="P530" s="1" t="s">
        <v>1633</v>
      </c>
      <c r="Q530" s="1" t="s">
        <v>1645</v>
      </c>
      <c r="R530" s="1" t="s">
        <v>1646</v>
      </c>
    </row>
    <row r="531" spans="1:18" x14ac:dyDescent="0.45">
      <c r="A531" s="6">
        <f t="shared" si="9"/>
        <v>1533</v>
      </c>
      <c r="B531" s="6">
        <f>COUNTIF(D$1:D531,D531)</f>
        <v>3</v>
      </c>
      <c r="C531" s="1">
        <v>153</v>
      </c>
      <c r="D531" s="1" t="s">
        <v>132</v>
      </c>
      <c r="F531" s="1" t="s">
        <v>133</v>
      </c>
      <c r="G531" s="1" t="s">
        <v>134</v>
      </c>
      <c r="I531" s="1" t="s">
        <v>70</v>
      </c>
      <c r="K531" s="1" t="s">
        <v>1648</v>
      </c>
      <c r="N531" s="1" t="s">
        <v>44</v>
      </c>
      <c r="O531" s="1" t="s">
        <v>34</v>
      </c>
      <c r="P531" s="1" t="s">
        <v>1633</v>
      </c>
      <c r="Q531" s="1" t="s">
        <v>1645</v>
      </c>
      <c r="R531" s="1" t="s">
        <v>1646</v>
      </c>
    </row>
    <row r="532" spans="1:18" x14ac:dyDescent="0.45">
      <c r="A532" s="6">
        <f t="shared" si="9"/>
        <v>1133</v>
      </c>
      <c r="B532" s="6">
        <f>COUNTIF(D$1:D532,D532)</f>
        <v>3</v>
      </c>
      <c r="C532" s="1">
        <v>113</v>
      </c>
      <c r="D532" s="1" t="s">
        <v>325</v>
      </c>
      <c r="F532" s="1" t="s">
        <v>326</v>
      </c>
      <c r="G532" s="1" t="s">
        <v>134</v>
      </c>
      <c r="I532" s="1" t="s">
        <v>272</v>
      </c>
      <c r="K532" s="1" t="s">
        <v>1329</v>
      </c>
      <c r="M532" s="1" t="s">
        <v>1330</v>
      </c>
      <c r="N532" s="1" t="s">
        <v>1634</v>
      </c>
      <c r="O532" s="1" t="s">
        <v>34</v>
      </c>
      <c r="P532" s="1" t="s">
        <v>1635</v>
      </c>
      <c r="Q532" s="1" t="s">
        <v>1645</v>
      </c>
      <c r="R532" s="1" t="s">
        <v>1646</v>
      </c>
    </row>
    <row r="533" spans="1:18" x14ac:dyDescent="0.45">
      <c r="A533" s="6">
        <f t="shared" si="9"/>
        <v>2341</v>
      </c>
      <c r="B533" s="6">
        <f>COUNTIF(D$1:D533,D533)</f>
        <v>1</v>
      </c>
      <c r="C533" s="1">
        <v>234</v>
      </c>
      <c r="D533" s="1" t="s">
        <v>1331</v>
      </c>
      <c r="F533" s="1" t="s">
        <v>1332</v>
      </c>
      <c r="G533" s="1" t="s">
        <v>264</v>
      </c>
      <c r="I533" s="1" t="s">
        <v>272</v>
      </c>
      <c r="K533" s="1" t="s">
        <v>1333</v>
      </c>
      <c r="M533" s="1" t="s">
        <v>1330</v>
      </c>
      <c r="N533" s="1" t="s">
        <v>1634</v>
      </c>
      <c r="O533" s="1" t="s">
        <v>34</v>
      </c>
      <c r="P533" s="1" t="s">
        <v>1635</v>
      </c>
      <c r="Q533" s="1" t="s">
        <v>1645</v>
      </c>
      <c r="R533" s="1" t="s">
        <v>1646</v>
      </c>
    </row>
    <row r="534" spans="1:18" x14ac:dyDescent="0.45">
      <c r="A534" s="6">
        <f t="shared" si="9"/>
        <v>2361</v>
      </c>
      <c r="B534" s="6">
        <f>COUNTIF(D$1:D534,D534)</f>
        <v>1</v>
      </c>
      <c r="C534" s="1">
        <v>236</v>
      </c>
      <c r="D534" s="1" t="s">
        <v>1334</v>
      </c>
      <c r="F534" s="1" t="s">
        <v>1335</v>
      </c>
      <c r="G534" s="1" t="s">
        <v>264</v>
      </c>
      <c r="I534" s="1" t="s">
        <v>905</v>
      </c>
      <c r="K534" s="1" t="s">
        <v>1336</v>
      </c>
      <c r="M534" s="1" t="s">
        <v>1330</v>
      </c>
      <c r="N534" s="1" t="s">
        <v>1634</v>
      </c>
      <c r="O534" s="1" t="s">
        <v>34</v>
      </c>
      <c r="P534" s="1" t="s">
        <v>1635</v>
      </c>
      <c r="Q534" s="1" t="s">
        <v>1645</v>
      </c>
      <c r="R534" s="1" t="s">
        <v>1646</v>
      </c>
    </row>
    <row r="535" spans="1:18" x14ac:dyDescent="0.45">
      <c r="A535" s="6">
        <f t="shared" si="9"/>
        <v>2331</v>
      </c>
      <c r="B535" s="6">
        <f>COUNTIF(D$1:D535,D535)</f>
        <v>1</v>
      </c>
      <c r="C535" s="1">
        <v>233</v>
      </c>
      <c r="D535" s="1" t="s">
        <v>1337</v>
      </c>
      <c r="F535" s="1" t="s">
        <v>1338</v>
      </c>
      <c r="G535" s="1" t="s">
        <v>264</v>
      </c>
      <c r="I535" s="1" t="s">
        <v>272</v>
      </c>
      <c r="K535" s="1" t="s">
        <v>1339</v>
      </c>
      <c r="M535" s="1" t="s">
        <v>1330</v>
      </c>
      <c r="N535" s="1" t="s">
        <v>1634</v>
      </c>
      <c r="O535" s="1" t="s">
        <v>34</v>
      </c>
      <c r="P535" s="1" t="s">
        <v>1635</v>
      </c>
      <c r="Q535" s="1" t="s">
        <v>1645</v>
      </c>
      <c r="R535" s="1" t="s">
        <v>1646</v>
      </c>
    </row>
    <row r="536" spans="1:18" x14ac:dyDescent="0.45">
      <c r="A536" s="6">
        <f t="shared" si="9"/>
        <v>2351</v>
      </c>
      <c r="B536" s="6">
        <f>COUNTIF(D$1:D536,D536)</f>
        <v>1</v>
      </c>
      <c r="C536" s="1">
        <v>235</v>
      </c>
      <c r="D536" s="1" t="s">
        <v>1340</v>
      </c>
      <c r="F536" s="1" t="s">
        <v>1341</v>
      </c>
      <c r="G536" s="1" t="s">
        <v>264</v>
      </c>
      <c r="I536" s="1" t="s">
        <v>272</v>
      </c>
      <c r="K536" s="1" t="s">
        <v>1094</v>
      </c>
      <c r="M536" s="1" t="s">
        <v>1330</v>
      </c>
      <c r="N536" s="1" t="s">
        <v>1634</v>
      </c>
      <c r="O536" s="1" t="s">
        <v>34</v>
      </c>
      <c r="P536" s="1" t="s">
        <v>1635</v>
      </c>
      <c r="Q536" s="1" t="s">
        <v>1645</v>
      </c>
      <c r="R536" s="1" t="s">
        <v>1646</v>
      </c>
    </row>
    <row r="537" spans="1:18" x14ac:dyDescent="0.45">
      <c r="A537" s="6">
        <f t="shared" si="9"/>
        <v>1123</v>
      </c>
      <c r="B537" s="6">
        <f>COUNTIF(D$1:D537,D537)</f>
        <v>3</v>
      </c>
      <c r="C537" s="1">
        <v>112</v>
      </c>
      <c r="D537" s="1" t="s">
        <v>316</v>
      </c>
      <c r="F537" s="1" t="s">
        <v>317</v>
      </c>
      <c r="G537" s="1" t="s">
        <v>134</v>
      </c>
      <c r="I537" s="1" t="s">
        <v>272</v>
      </c>
      <c r="K537" s="1" t="s">
        <v>1648</v>
      </c>
      <c r="M537" s="1" t="s">
        <v>1330</v>
      </c>
      <c r="N537" s="1" t="s">
        <v>1634</v>
      </c>
      <c r="O537" s="1" t="s">
        <v>34</v>
      </c>
      <c r="P537" s="1" t="s">
        <v>1635</v>
      </c>
      <c r="Q537" s="1" t="s">
        <v>1645</v>
      </c>
      <c r="R537" s="1" t="s">
        <v>1646</v>
      </c>
    </row>
    <row r="538" spans="1:18" x14ac:dyDescent="0.45">
      <c r="A538" s="6">
        <f t="shared" si="9"/>
        <v>50452</v>
      </c>
      <c r="B538" s="6">
        <f>COUNTIF(D$1:D538,D538)</f>
        <v>2</v>
      </c>
      <c r="C538" s="1">
        <v>5045</v>
      </c>
      <c r="D538" s="1" t="s">
        <v>903</v>
      </c>
      <c r="F538" s="1" t="s">
        <v>904</v>
      </c>
      <c r="G538" s="1" t="s">
        <v>145</v>
      </c>
      <c r="I538" s="1" t="s">
        <v>905</v>
      </c>
      <c r="K538" s="1" t="s">
        <v>1329</v>
      </c>
      <c r="M538" s="1" t="s">
        <v>460</v>
      </c>
      <c r="N538" s="1" t="s">
        <v>1636</v>
      </c>
      <c r="O538" s="1" t="s">
        <v>35</v>
      </c>
      <c r="P538" s="1" t="s">
        <v>1635</v>
      </c>
      <c r="Q538" s="1" t="s">
        <v>1645</v>
      </c>
      <c r="R538" s="1" t="s">
        <v>1646</v>
      </c>
    </row>
    <row r="539" spans="1:18" x14ac:dyDescent="0.45">
      <c r="A539" s="6">
        <f t="shared" si="9"/>
        <v>2621</v>
      </c>
      <c r="B539" s="6">
        <f>COUNTIF(D$1:D539,D539)</f>
        <v>1</v>
      </c>
      <c r="C539" s="1">
        <v>262</v>
      </c>
      <c r="D539" s="1" t="s">
        <v>1342</v>
      </c>
      <c r="F539" s="1" t="s">
        <v>1343</v>
      </c>
      <c r="G539" s="1" t="s">
        <v>264</v>
      </c>
      <c r="I539" s="1" t="s">
        <v>905</v>
      </c>
      <c r="K539" s="1" t="s">
        <v>1138</v>
      </c>
      <c r="M539" s="1" t="s">
        <v>460</v>
      </c>
      <c r="N539" s="1" t="s">
        <v>1636</v>
      </c>
      <c r="O539" s="1" t="s">
        <v>35</v>
      </c>
      <c r="P539" s="1" t="s">
        <v>1635</v>
      </c>
      <c r="Q539" s="1" t="s">
        <v>1645</v>
      </c>
      <c r="R539" s="1" t="s">
        <v>1646</v>
      </c>
    </row>
    <row r="540" spans="1:18" x14ac:dyDescent="0.45">
      <c r="A540" s="6">
        <f t="shared" si="9"/>
        <v>50332</v>
      </c>
      <c r="B540" s="6">
        <f>COUNTIF(D$1:D540,D540)</f>
        <v>2</v>
      </c>
      <c r="C540" s="1">
        <v>5033</v>
      </c>
      <c r="D540" s="1" t="s">
        <v>270</v>
      </c>
      <c r="F540" s="1" t="s">
        <v>271</v>
      </c>
      <c r="G540" s="1" t="s">
        <v>145</v>
      </c>
      <c r="I540" s="1" t="s">
        <v>272</v>
      </c>
      <c r="K540" s="1" t="s">
        <v>1344</v>
      </c>
      <c r="M540" s="1" t="s">
        <v>460</v>
      </c>
      <c r="N540" s="1" t="s">
        <v>1636</v>
      </c>
      <c r="O540" s="1" t="s">
        <v>35</v>
      </c>
      <c r="P540" s="1" t="s">
        <v>1635</v>
      </c>
      <c r="Q540" s="1" t="s">
        <v>1645</v>
      </c>
      <c r="R540" s="1" t="s">
        <v>1646</v>
      </c>
    </row>
    <row r="541" spans="1:18" x14ac:dyDescent="0.45">
      <c r="A541" s="6">
        <f t="shared" si="9"/>
        <v>2611</v>
      </c>
      <c r="B541" s="6">
        <f>COUNTIF(D$1:D541,D541)</f>
        <v>1</v>
      </c>
      <c r="C541" s="1">
        <v>261</v>
      </c>
      <c r="D541" s="1" t="s">
        <v>1345</v>
      </c>
      <c r="F541" s="1" t="s">
        <v>1346</v>
      </c>
      <c r="G541" s="1" t="s">
        <v>264</v>
      </c>
      <c r="I541" s="1" t="s">
        <v>272</v>
      </c>
      <c r="K541" s="1" t="s">
        <v>982</v>
      </c>
      <c r="M541" s="1" t="s">
        <v>460</v>
      </c>
      <c r="N541" s="1" t="s">
        <v>1636</v>
      </c>
      <c r="O541" s="1" t="s">
        <v>35</v>
      </c>
      <c r="P541" s="1" t="s">
        <v>1635</v>
      </c>
      <c r="Q541" s="1" t="s">
        <v>1645</v>
      </c>
      <c r="R541" s="1" t="s">
        <v>1646</v>
      </c>
    </row>
    <row r="542" spans="1:18" x14ac:dyDescent="0.45">
      <c r="A542" s="6">
        <f t="shared" si="9"/>
        <v>1192</v>
      </c>
      <c r="B542" s="6">
        <f>COUNTIF(D$1:D542,D542)</f>
        <v>2</v>
      </c>
      <c r="C542" s="1">
        <v>119</v>
      </c>
      <c r="D542" s="1" t="s">
        <v>918</v>
      </c>
      <c r="F542" s="1" t="s">
        <v>919</v>
      </c>
      <c r="G542" s="1" t="s">
        <v>134</v>
      </c>
      <c r="I542" s="1" t="s">
        <v>905</v>
      </c>
      <c r="K542" s="1" t="s">
        <v>1347</v>
      </c>
      <c r="M542" s="1" t="s">
        <v>460</v>
      </c>
      <c r="N542" s="1" t="s">
        <v>1636</v>
      </c>
      <c r="O542" s="1" t="s">
        <v>35</v>
      </c>
      <c r="P542" s="1" t="s">
        <v>1635</v>
      </c>
      <c r="Q542" s="1" t="s">
        <v>1645</v>
      </c>
      <c r="R542" s="1" t="s">
        <v>1646</v>
      </c>
    </row>
    <row r="543" spans="1:18" x14ac:dyDescent="0.45">
      <c r="A543" s="6">
        <f t="shared" si="9"/>
        <v>52772</v>
      </c>
      <c r="B543" s="6">
        <f>COUNTIF(D$1:D543,D543)</f>
        <v>2</v>
      </c>
      <c r="C543" s="1">
        <v>5277</v>
      </c>
      <c r="D543" s="1" t="s">
        <v>520</v>
      </c>
      <c r="F543" s="1" t="s">
        <v>521</v>
      </c>
      <c r="G543" s="1" t="s">
        <v>522</v>
      </c>
      <c r="I543" s="1" t="s">
        <v>278</v>
      </c>
      <c r="K543" s="1" t="s">
        <v>1348</v>
      </c>
      <c r="M543" s="1" t="s">
        <v>1349</v>
      </c>
      <c r="N543" s="1" t="s">
        <v>1625</v>
      </c>
      <c r="O543" s="1" t="s">
        <v>35</v>
      </c>
      <c r="P543" s="1" t="s">
        <v>1637</v>
      </c>
      <c r="Q543" s="1" t="s">
        <v>1645</v>
      </c>
      <c r="R543" s="1" t="s">
        <v>1646</v>
      </c>
    </row>
    <row r="544" spans="1:18" x14ac:dyDescent="0.45">
      <c r="A544" s="6">
        <f t="shared" si="9"/>
        <v>4083</v>
      </c>
      <c r="B544" s="6">
        <f>COUNTIF(D$1:D544,D544)</f>
        <v>3</v>
      </c>
      <c r="C544" s="1">
        <v>408</v>
      </c>
      <c r="D544" s="1" t="s">
        <v>288</v>
      </c>
      <c r="F544" s="1" t="s">
        <v>289</v>
      </c>
      <c r="G544" s="1" t="s">
        <v>238</v>
      </c>
      <c r="I544" s="1" t="s">
        <v>239</v>
      </c>
      <c r="K544" s="1" t="s">
        <v>1026</v>
      </c>
      <c r="M544" s="1" t="s">
        <v>1349</v>
      </c>
      <c r="N544" s="1" t="s">
        <v>1625</v>
      </c>
      <c r="O544" s="1" t="s">
        <v>35</v>
      </c>
      <c r="P544" s="1" t="s">
        <v>1637</v>
      </c>
      <c r="Q544" s="1" t="s">
        <v>1645</v>
      </c>
      <c r="R544" s="1" t="s">
        <v>1646</v>
      </c>
    </row>
    <row r="545" spans="1:18" x14ac:dyDescent="0.45">
      <c r="A545" s="6">
        <f t="shared" si="9"/>
        <v>2542</v>
      </c>
      <c r="B545" s="6">
        <f>COUNTIF(D$1:D545,D545)</f>
        <v>2</v>
      </c>
      <c r="C545" s="1">
        <v>254</v>
      </c>
      <c r="D545" s="1" t="s">
        <v>980</v>
      </c>
      <c r="F545" s="1" t="s">
        <v>981</v>
      </c>
      <c r="G545" s="1" t="s">
        <v>264</v>
      </c>
      <c r="I545" s="1" t="s">
        <v>265</v>
      </c>
      <c r="K545" s="1" t="s">
        <v>932</v>
      </c>
      <c r="M545" s="1" t="s">
        <v>1349</v>
      </c>
      <c r="N545" s="1" t="s">
        <v>1625</v>
      </c>
      <c r="O545" s="1" t="s">
        <v>35</v>
      </c>
      <c r="P545" s="1" t="s">
        <v>1637</v>
      </c>
      <c r="Q545" s="1" t="s">
        <v>1645</v>
      </c>
      <c r="R545" s="1" t="s">
        <v>1646</v>
      </c>
    </row>
    <row r="546" spans="1:18" x14ac:dyDescent="0.45">
      <c r="A546" s="6">
        <f t="shared" si="9"/>
        <v>1143</v>
      </c>
      <c r="B546" s="6">
        <f>COUNTIF(D$1:D546,D546)</f>
        <v>3</v>
      </c>
      <c r="C546" s="1">
        <v>114</v>
      </c>
      <c r="D546" s="1" t="s">
        <v>279</v>
      </c>
      <c r="F546" s="1" t="s">
        <v>280</v>
      </c>
      <c r="G546" s="1" t="s">
        <v>134</v>
      </c>
      <c r="I546" s="1" t="s">
        <v>278</v>
      </c>
      <c r="K546" s="1" t="s">
        <v>1648</v>
      </c>
      <c r="M546" s="1" t="s">
        <v>1349</v>
      </c>
      <c r="N546" s="1" t="s">
        <v>1625</v>
      </c>
      <c r="O546" s="1" t="s">
        <v>35</v>
      </c>
      <c r="P546" s="1" t="s">
        <v>1637</v>
      </c>
      <c r="Q546" s="1" t="s">
        <v>1645</v>
      </c>
      <c r="R546" s="1" t="s">
        <v>1646</v>
      </c>
    </row>
    <row r="547" spans="1:18" x14ac:dyDescent="0.45">
      <c r="A547" s="6">
        <f t="shared" si="9"/>
        <v>4053</v>
      </c>
      <c r="B547" s="6">
        <f>COUNTIF(D$1:D547,D547)</f>
        <v>3</v>
      </c>
      <c r="C547" s="1">
        <v>405</v>
      </c>
      <c r="D547" s="1" t="s">
        <v>276</v>
      </c>
      <c r="F547" s="1" t="s">
        <v>277</v>
      </c>
      <c r="G547" s="1" t="s">
        <v>238</v>
      </c>
      <c r="I547" s="1" t="s">
        <v>278</v>
      </c>
      <c r="K547" s="1" t="s">
        <v>1350</v>
      </c>
      <c r="M547" s="1" t="s">
        <v>1351</v>
      </c>
      <c r="N547" s="1" t="s">
        <v>1625</v>
      </c>
      <c r="O547" s="1" t="s">
        <v>35</v>
      </c>
      <c r="P547" s="1" t="s">
        <v>1637</v>
      </c>
      <c r="Q547" s="1" t="s">
        <v>1645</v>
      </c>
      <c r="R547" s="1" t="s">
        <v>1646</v>
      </c>
    </row>
    <row r="548" spans="1:18" x14ac:dyDescent="0.45">
      <c r="A548" s="6">
        <f t="shared" si="9"/>
        <v>2522</v>
      </c>
      <c r="B548" s="6">
        <f>COUNTIF(D$1:D548,D548)</f>
        <v>2</v>
      </c>
      <c r="C548" s="1">
        <v>252</v>
      </c>
      <c r="D548" s="1" t="s">
        <v>972</v>
      </c>
      <c r="F548" s="1" t="s">
        <v>973</v>
      </c>
      <c r="G548" s="1" t="s">
        <v>264</v>
      </c>
      <c r="I548" s="1" t="s">
        <v>278</v>
      </c>
      <c r="K548" s="1" t="s">
        <v>1352</v>
      </c>
      <c r="M548" s="1" t="s">
        <v>1351</v>
      </c>
      <c r="N548" s="1" t="s">
        <v>1625</v>
      </c>
      <c r="O548" s="1" t="s">
        <v>35</v>
      </c>
      <c r="P548" s="1" t="s">
        <v>1637</v>
      </c>
      <c r="Q548" s="1" t="s">
        <v>1645</v>
      </c>
      <c r="R548" s="1" t="s">
        <v>1646</v>
      </c>
    </row>
    <row r="549" spans="1:18" x14ac:dyDescent="0.45">
      <c r="A549" s="6">
        <f t="shared" si="9"/>
        <v>4043</v>
      </c>
      <c r="B549" s="6">
        <f>COUNTIF(D$1:D549,D549)</f>
        <v>3</v>
      </c>
      <c r="C549" s="1">
        <v>404</v>
      </c>
      <c r="D549" s="1" t="s">
        <v>294</v>
      </c>
      <c r="F549" s="1" t="s">
        <v>295</v>
      </c>
      <c r="G549" s="1" t="s">
        <v>238</v>
      </c>
      <c r="I549" s="1" t="s">
        <v>278</v>
      </c>
      <c r="K549" s="1" t="s">
        <v>961</v>
      </c>
      <c r="M549" s="1" t="s">
        <v>1351</v>
      </c>
      <c r="N549" s="1" t="s">
        <v>1625</v>
      </c>
      <c r="O549" s="1" t="s">
        <v>35</v>
      </c>
      <c r="P549" s="1" t="s">
        <v>1637</v>
      </c>
      <c r="Q549" s="1" t="s">
        <v>1645</v>
      </c>
      <c r="R549" s="1" t="s">
        <v>1646</v>
      </c>
    </row>
    <row r="550" spans="1:18" x14ac:dyDescent="0.45">
      <c r="A550" s="6">
        <f t="shared" si="9"/>
        <v>2512</v>
      </c>
      <c r="B550" s="6">
        <f>COUNTIF(D$1:D550,D550)</f>
        <v>2</v>
      </c>
      <c r="C550" s="1">
        <v>251</v>
      </c>
      <c r="D550" s="1" t="s">
        <v>952</v>
      </c>
      <c r="F550" s="1" t="s">
        <v>953</v>
      </c>
      <c r="G550" s="1" t="s">
        <v>264</v>
      </c>
      <c r="I550" s="1" t="s">
        <v>278</v>
      </c>
      <c r="K550" s="1" t="s">
        <v>1353</v>
      </c>
      <c r="M550" s="1" t="s">
        <v>1351</v>
      </c>
      <c r="N550" s="1" t="s">
        <v>1625</v>
      </c>
      <c r="O550" s="1" t="s">
        <v>35</v>
      </c>
      <c r="P550" s="1" t="s">
        <v>1637</v>
      </c>
      <c r="Q550" s="1" t="s">
        <v>1645</v>
      </c>
      <c r="R550" s="1" t="s">
        <v>1646</v>
      </c>
    </row>
    <row r="551" spans="1:18" x14ac:dyDescent="0.45">
      <c r="A551" s="6">
        <f t="shared" si="9"/>
        <v>4063</v>
      </c>
      <c r="B551" s="6">
        <f>COUNTIF(D$1:D551,D551)</f>
        <v>3</v>
      </c>
      <c r="C551" s="1">
        <v>406</v>
      </c>
      <c r="D551" s="1" t="s">
        <v>302</v>
      </c>
      <c r="F551" s="1" t="s">
        <v>303</v>
      </c>
      <c r="G551" s="1" t="s">
        <v>238</v>
      </c>
      <c r="I551" s="1" t="s">
        <v>278</v>
      </c>
      <c r="K551" s="1" t="s">
        <v>1648</v>
      </c>
      <c r="M551" s="1" t="s">
        <v>1351</v>
      </c>
      <c r="N551" s="1" t="s">
        <v>1625</v>
      </c>
      <c r="O551" s="1" t="s">
        <v>35</v>
      </c>
      <c r="P551" s="1" t="s">
        <v>1637</v>
      </c>
      <c r="Q551" s="1" t="s">
        <v>1645</v>
      </c>
      <c r="R551" s="1" t="s">
        <v>1646</v>
      </c>
    </row>
    <row r="552" spans="1:18" x14ac:dyDescent="0.45">
      <c r="A552" s="6">
        <f t="shared" si="9"/>
        <v>4111</v>
      </c>
      <c r="B552" s="6">
        <f>COUNTIF(D$1:D552,D552)</f>
        <v>1</v>
      </c>
      <c r="C552" s="1">
        <v>411</v>
      </c>
      <c r="D552" s="1" t="s">
        <v>1354</v>
      </c>
      <c r="F552" s="1" t="s">
        <v>1355</v>
      </c>
      <c r="G552" s="1" t="s">
        <v>238</v>
      </c>
      <c r="I552" s="1" t="s">
        <v>278</v>
      </c>
      <c r="K552" s="1" t="s">
        <v>1356</v>
      </c>
      <c r="M552" s="1" t="s">
        <v>1357</v>
      </c>
      <c r="N552" s="1" t="s">
        <v>1629</v>
      </c>
      <c r="O552" s="1" t="s">
        <v>34</v>
      </c>
      <c r="P552" s="1" t="s">
        <v>1637</v>
      </c>
      <c r="Q552" s="1" t="s">
        <v>1645</v>
      </c>
      <c r="R552" s="1" t="s">
        <v>1646</v>
      </c>
    </row>
    <row r="553" spans="1:18" x14ac:dyDescent="0.45">
      <c r="A553" s="6">
        <f t="shared" si="9"/>
        <v>2122</v>
      </c>
      <c r="B553" s="6">
        <f>COUNTIF(D$1:D553,D553)</f>
        <v>2</v>
      </c>
      <c r="C553" s="1">
        <v>212</v>
      </c>
      <c r="D553" s="1" t="s">
        <v>1106</v>
      </c>
      <c r="F553" s="1" t="s">
        <v>1107</v>
      </c>
      <c r="G553" s="1" t="s">
        <v>264</v>
      </c>
      <c r="I553" s="1" t="s">
        <v>265</v>
      </c>
      <c r="K553" s="1" t="s">
        <v>1358</v>
      </c>
      <c r="M553" s="1" t="s">
        <v>1357</v>
      </c>
      <c r="N553" s="1" t="s">
        <v>1629</v>
      </c>
      <c r="O553" s="1" t="s">
        <v>34</v>
      </c>
      <c r="P553" s="1" t="s">
        <v>1637</v>
      </c>
      <c r="Q553" s="1" t="s">
        <v>1645</v>
      </c>
      <c r="R553" s="1" t="s">
        <v>1646</v>
      </c>
    </row>
    <row r="554" spans="1:18" x14ac:dyDescent="0.45">
      <c r="A554" s="6">
        <f t="shared" si="9"/>
        <v>2062</v>
      </c>
      <c r="B554" s="6">
        <f>COUNTIF(D$1:D554,D554)</f>
        <v>2</v>
      </c>
      <c r="C554" s="1">
        <v>206</v>
      </c>
      <c r="D554" s="1" t="s">
        <v>1043</v>
      </c>
      <c r="F554" s="1" t="s">
        <v>1044</v>
      </c>
      <c r="G554" s="1" t="s">
        <v>264</v>
      </c>
      <c r="I554" s="1" t="s">
        <v>278</v>
      </c>
      <c r="K554" s="1" t="s">
        <v>1359</v>
      </c>
      <c r="M554" s="1" t="s">
        <v>1357</v>
      </c>
      <c r="N554" s="1" t="s">
        <v>1629</v>
      </c>
      <c r="O554" s="1" t="s">
        <v>34</v>
      </c>
      <c r="P554" s="1" t="s">
        <v>1637</v>
      </c>
      <c r="Q554" s="1" t="s">
        <v>1645</v>
      </c>
      <c r="R554" s="1" t="s">
        <v>1646</v>
      </c>
    </row>
    <row r="555" spans="1:18" x14ac:dyDescent="0.45">
      <c r="A555" s="6">
        <f t="shared" si="9"/>
        <v>2112</v>
      </c>
      <c r="B555" s="6">
        <f>COUNTIF(D$1:D555,D555)</f>
        <v>2</v>
      </c>
      <c r="C555" s="1">
        <v>211</v>
      </c>
      <c r="D555" s="1" t="s">
        <v>1085</v>
      </c>
      <c r="F555" s="1" t="s">
        <v>1086</v>
      </c>
      <c r="G555" s="1" t="s">
        <v>264</v>
      </c>
      <c r="I555" s="1" t="s">
        <v>265</v>
      </c>
      <c r="K555" s="1" t="s">
        <v>1360</v>
      </c>
      <c r="M555" s="1" t="s">
        <v>1357</v>
      </c>
      <c r="N555" s="1" t="s">
        <v>1629</v>
      </c>
      <c r="O555" s="1" t="s">
        <v>34</v>
      </c>
      <c r="P555" s="1" t="s">
        <v>1637</v>
      </c>
      <c r="Q555" s="1" t="s">
        <v>1645</v>
      </c>
      <c r="R555" s="1" t="s">
        <v>1646</v>
      </c>
    </row>
    <row r="556" spans="1:18" x14ac:dyDescent="0.45">
      <c r="A556" s="6">
        <f t="shared" si="9"/>
        <v>2212</v>
      </c>
      <c r="B556" s="6">
        <f>COUNTIF(D$1:D556,D556)</f>
        <v>2</v>
      </c>
      <c r="C556" s="1">
        <v>221</v>
      </c>
      <c r="D556" s="1" t="s">
        <v>1046</v>
      </c>
      <c r="F556" s="1" t="s">
        <v>1047</v>
      </c>
      <c r="G556" s="1" t="s">
        <v>264</v>
      </c>
      <c r="I556" s="1" t="s">
        <v>265</v>
      </c>
      <c r="K556" s="1" t="s">
        <v>1361</v>
      </c>
      <c r="M556" s="1" t="s">
        <v>1357</v>
      </c>
      <c r="N556" s="1" t="s">
        <v>1629</v>
      </c>
      <c r="O556" s="1" t="s">
        <v>34</v>
      </c>
      <c r="P556" s="1" t="s">
        <v>1637</v>
      </c>
      <c r="Q556" s="1" t="s">
        <v>1645</v>
      </c>
      <c r="R556" s="1" t="s">
        <v>1646</v>
      </c>
    </row>
    <row r="557" spans="1:18" x14ac:dyDescent="0.45">
      <c r="A557" s="6">
        <f t="shared" si="9"/>
        <v>2152</v>
      </c>
      <c r="B557" s="6">
        <f>COUNTIF(D$1:D557,D557)</f>
        <v>2</v>
      </c>
      <c r="C557" s="1">
        <v>215</v>
      </c>
      <c r="D557" s="1" t="s">
        <v>1055</v>
      </c>
      <c r="F557" s="1" t="s">
        <v>1056</v>
      </c>
      <c r="G557" s="1" t="s">
        <v>264</v>
      </c>
      <c r="I557" s="1" t="s">
        <v>265</v>
      </c>
      <c r="K557" s="1" t="s">
        <v>1648</v>
      </c>
      <c r="M557" s="1" t="s">
        <v>1357</v>
      </c>
      <c r="N557" s="1" t="s">
        <v>1629</v>
      </c>
      <c r="O557" s="1" t="s">
        <v>34</v>
      </c>
      <c r="P557" s="1" t="s">
        <v>1637</v>
      </c>
      <c r="Q557" s="1" t="s">
        <v>1645</v>
      </c>
      <c r="R557" s="1" t="s">
        <v>1646</v>
      </c>
    </row>
    <row r="558" spans="1:18" x14ac:dyDescent="0.45">
      <c r="A558" s="6">
        <f t="shared" si="9"/>
        <v>2002</v>
      </c>
      <c r="B558" s="6">
        <f>COUNTIF(D$1:D558,D558)</f>
        <v>2</v>
      </c>
      <c r="C558" s="1">
        <v>200</v>
      </c>
      <c r="D558" s="1" t="s">
        <v>1140</v>
      </c>
      <c r="F558" s="1" t="s">
        <v>1141</v>
      </c>
      <c r="G558" s="1" t="s">
        <v>264</v>
      </c>
      <c r="I558" s="1" t="s">
        <v>278</v>
      </c>
      <c r="K558" s="1" t="s">
        <v>1362</v>
      </c>
      <c r="M558" s="1" t="s">
        <v>1363</v>
      </c>
      <c r="N558" s="1" t="s">
        <v>1629</v>
      </c>
      <c r="O558" s="1" t="s">
        <v>34</v>
      </c>
      <c r="P558" s="1" t="s">
        <v>1637</v>
      </c>
      <c r="Q558" s="1" t="s">
        <v>1645</v>
      </c>
      <c r="R558" s="1" t="s">
        <v>1646</v>
      </c>
    </row>
    <row r="559" spans="1:18" x14ac:dyDescent="0.45">
      <c r="A559" s="6">
        <f t="shared" si="9"/>
        <v>50761</v>
      </c>
      <c r="B559" s="6">
        <f>COUNTIF(D$1:D559,D559)</f>
        <v>1</v>
      </c>
      <c r="C559" s="1">
        <v>5076</v>
      </c>
      <c r="D559" s="1" t="s">
        <v>1364</v>
      </c>
      <c r="F559" s="1" t="s">
        <v>1365</v>
      </c>
      <c r="G559" s="1" t="s">
        <v>1074</v>
      </c>
      <c r="I559" s="1" t="s">
        <v>278</v>
      </c>
      <c r="K559" s="1" t="s">
        <v>1142</v>
      </c>
      <c r="M559" s="1" t="s">
        <v>1363</v>
      </c>
      <c r="N559" s="1" t="s">
        <v>1629</v>
      </c>
      <c r="O559" s="1" t="s">
        <v>34</v>
      </c>
      <c r="P559" s="1" t="s">
        <v>1637</v>
      </c>
      <c r="Q559" s="1" t="s">
        <v>1645</v>
      </c>
      <c r="R559" s="1" t="s">
        <v>1646</v>
      </c>
    </row>
    <row r="560" spans="1:18" x14ac:dyDescent="0.45">
      <c r="A560" s="6">
        <f t="shared" si="9"/>
        <v>4002</v>
      </c>
      <c r="B560" s="6">
        <f>COUNTIF(D$1:D560,D560)</f>
        <v>2</v>
      </c>
      <c r="C560" s="1">
        <v>400</v>
      </c>
      <c r="D560" s="1" t="s">
        <v>1152</v>
      </c>
      <c r="F560" s="1" t="s">
        <v>1153</v>
      </c>
      <c r="G560" s="1" t="s">
        <v>238</v>
      </c>
      <c r="I560" s="1" t="s">
        <v>278</v>
      </c>
      <c r="K560" s="1" t="s">
        <v>1366</v>
      </c>
      <c r="M560" s="1" t="s">
        <v>1363</v>
      </c>
      <c r="N560" s="1" t="s">
        <v>1629</v>
      </c>
      <c r="O560" s="1" t="s">
        <v>34</v>
      </c>
      <c r="P560" s="1" t="s">
        <v>1637</v>
      </c>
      <c r="Q560" s="1" t="s">
        <v>1645</v>
      </c>
      <c r="R560" s="1" t="s">
        <v>1646</v>
      </c>
    </row>
    <row r="561" spans="1:18" x14ac:dyDescent="0.45">
      <c r="A561" s="6">
        <f t="shared" si="9"/>
        <v>9001</v>
      </c>
      <c r="B561" s="6">
        <f>COUNTIF(D$1:D561,D561)</f>
        <v>1</v>
      </c>
      <c r="C561" s="1">
        <v>900</v>
      </c>
      <c r="D561" s="1" t="s">
        <v>1367</v>
      </c>
      <c r="F561" s="1" t="s">
        <v>1368</v>
      </c>
      <c r="G561" s="1" t="s">
        <v>1369</v>
      </c>
      <c r="I561" s="1" t="s">
        <v>251</v>
      </c>
      <c r="K561" s="1" t="s">
        <v>1370</v>
      </c>
      <c r="M561" s="1" t="s">
        <v>1363</v>
      </c>
      <c r="N561" s="1" t="s">
        <v>1629</v>
      </c>
      <c r="O561" s="1" t="s">
        <v>34</v>
      </c>
      <c r="P561" s="1" t="s">
        <v>1637</v>
      </c>
      <c r="Q561" s="1" t="s">
        <v>1645</v>
      </c>
      <c r="R561" s="1" t="s">
        <v>1646</v>
      </c>
    </row>
    <row r="562" spans="1:18" x14ac:dyDescent="0.45">
      <c r="A562" s="6">
        <f t="shared" si="9"/>
        <v>1022</v>
      </c>
      <c r="B562" s="6">
        <f>COUNTIF(D$1:D562,D562)</f>
        <v>2</v>
      </c>
      <c r="C562" s="1">
        <v>102</v>
      </c>
      <c r="D562" s="1" t="s">
        <v>1109</v>
      </c>
      <c r="F562" s="1" t="s">
        <v>1110</v>
      </c>
      <c r="G562" s="1" t="s">
        <v>134</v>
      </c>
      <c r="I562" s="1" t="s">
        <v>278</v>
      </c>
      <c r="K562" s="1" t="s">
        <v>1371</v>
      </c>
      <c r="M562" s="1" t="s">
        <v>1363</v>
      </c>
      <c r="N562" s="1" t="s">
        <v>1629</v>
      </c>
      <c r="O562" s="1" t="s">
        <v>34</v>
      </c>
      <c r="P562" s="1" t="s">
        <v>1637</v>
      </c>
      <c r="Q562" s="1" t="s">
        <v>1645</v>
      </c>
      <c r="R562" s="1" t="s">
        <v>1646</v>
      </c>
    </row>
    <row r="563" spans="1:18" x14ac:dyDescent="0.45">
      <c r="A563" s="6">
        <f t="shared" si="9"/>
        <v>2022</v>
      </c>
      <c r="B563" s="6">
        <f>COUNTIF(D$1:D563,D563)</f>
        <v>2</v>
      </c>
      <c r="C563" s="1">
        <v>202</v>
      </c>
      <c r="D563" s="1" t="s">
        <v>1060</v>
      </c>
      <c r="F563" s="1" t="s">
        <v>1061</v>
      </c>
      <c r="G563" s="1" t="s">
        <v>264</v>
      </c>
      <c r="I563" s="1" t="s">
        <v>278</v>
      </c>
      <c r="K563" s="1" t="s">
        <v>1372</v>
      </c>
      <c r="M563" s="1" t="s">
        <v>1363</v>
      </c>
      <c r="N563" s="1" t="s">
        <v>1629</v>
      </c>
      <c r="O563" s="1" t="s">
        <v>34</v>
      </c>
      <c r="P563" s="1" t="s">
        <v>1637</v>
      </c>
      <c r="Q563" s="1" t="s">
        <v>1645</v>
      </c>
      <c r="R563" s="1" t="s">
        <v>1646</v>
      </c>
    </row>
    <row r="564" spans="1:18" x14ac:dyDescent="0.45">
      <c r="A564" s="6">
        <f t="shared" si="9"/>
        <v>5141</v>
      </c>
      <c r="B564" s="6">
        <f>COUNTIF(D$1:D564,D564)</f>
        <v>1</v>
      </c>
      <c r="C564" s="1">
        <v>514</v>
      </c>
      <c r="D564" s="1" t="s">
        <v>1373</v>
      </c>
      <c r="F564" s="1" t="s">
        <v>1374</v>
      </c>
      <c r="G564" s="1" t="s">
        <v>243</v>
      </c>
      <c r="I564" s="1" t="s">
        <v>278</v>
      </c>
      <c r="K564" s="1" t="s">
        <v>1648</v>
      </c>
      <c r="M564" s="1" t="s">
        <v>1363</v>
      </c>
      <c r="N564" s="1" t="s">
        <v>1629</v>
      </c>
      <c r="O564" s="1" t="s">
        <v>34</v>
      </c>
      <c r="P564" s="1" t="s">
        <v>1637</v>
      </c>
      <c r="Q564" s="1" t="s">
        <v>1645</v>
      </c>
      <c r="R564" s="1" t="s">
        <v>1646</v>
      </c>
    </row>
    <row r="565" spans="1:18" x14ac:dyDescent="0.45">
      <c r="A565" s="6">
        <f t="shared" si="9"/>
        <v>30562</v>
      </c>
      <c r="B565" s="6">
        <f>COUNTIF(D$1:D565,D565)</f>
        <v>2</v>
      </c>
      <c r="C565" s="1">
        <v>3056</v>
      </c>
      <c r="D565" s="1" t="s">
        <v>579</v>
      </c>
      <c r="F565" s="1" t="s">
        <v>580</v>
      </c>
      <c r="G565" s="1" t="s">
        <v>63</v>
      </c>
      <c r="I565" s="1" t="s">
        <v>56</v>
      </c>
      <c r="K565" s="1" t="s">
        <v>1375</v>
      </c>
      <c r="M565" s="1" t="s">
        <v>1330</v>
      </c>
      <c r="N565" s="1" t="s">
        <v>1628</v>
      </c>
      <c r="O565" s="1" t="s">
        <v>34</v>
      </c>
      <c r="P565" s="1" t="s">
        <v>1638</v>
      </c>
      <c r="Q565" s="1" t="s">
        <v>1645</v>
      </c>
      <c r="R565" s="1" t="s">
        <v>1646</v>
      </c>
    </row>
    <row r="566" spans="1:18" x14ac:dyDescent="0.45">
      <c r="A566" s="6">
        <f t="shared" si="9"/>
        <v>30692</v>
      </c>
      <c r="B566" s="6">
        <f>COUNTIF(D$1:D566,D566)</f>
        <v>2</v>
      </c>
      <c r="C566" s="1">
        <v>3069</v>
      </c>
      <c r="D566" s="1" t="s">
        <v>582</v>
      </c>
      <c r="F566" s="1" t="s">
        <v>583</v>
      </c>
      <c r="G566" s="1" t="s">
        <v>63</v>
      </c>
      <c r="I566" s="1" t="s">
        <v>64</v>
      </c>
      <c r="K566" s="1" t="s">
        <v>1376</v>
      </c>
      <c r="M566" s="1" t="s">
        <v>1330</v>
      </c>
      <c r="N566" s="1" t="s">
        <v>1628</v>
      </c>
      <c r="O566" s="1" t="s">
        <v>34</v>
      </c>
      <c r="P566" s="1" t="s">
        <v>1638</v>
      </c>
      <c r="Q566" s="1" t="s">
        <v>1645</v>
      </c>
      <c r="R566" s="1" t="s">
        <v>1646</v>
      </c>
    </row>
    <row r="567" spans="1:18" x14ac:dyDescent="0.45">
      <c r="A567" s="6">
        <f t="shared" si="9"/>
        <v>30702</v>
      </c>
      <c r="B567" s="6">
        <f>COUNTIF(D$1:D567,D567)</f>
        <v>2</v>
      </c>
      <c r="C567" s="1">
        <v>3070</v>
      </c>
      <c r="D567" s="1" t="s">
        <v>558</v>
      </c>
      <c r="F567" s="1" t="s">
        <v>559</v>
      </c>
      <c r="G567" s="1" t="s">
        <v>63</v>
      </c>
      <c r="I567" s="1" t="s">
        <v>64</v>
      </c>
      <c r="K567" s="1" t="s">
        <v>1377</v>
      </c>
      <c r="M567" s="1" t="s">
        <v>1330</v>
      </c>
      <c r="N567" s="1" t="s">
        <v>1628</v>
      </c>
      <c r="O567" s="1" t="s">
        <v>34</v>
      </c>
      <c r="P567" s="1" t="s">
        <v>1638</v>
      </c>
      <c r="Q567" s="1" t="s">
        <v>1645</v>
      </c>
      <c r="R567" s="1" t="s">
        <v>1646</v>
      </c>
    </row>
    <row r="568" spans="1:18" x14ac:dyDescent="0.45">
      <c r="A568" s="6">
        <f t="shared" si="9"/>
        <v>50812</v>
      </c>
      <c r="B568" s="6">
        <f>COUNTIF(D$1:D568,D568)</f>
        <v>2</v>
      </c>
      <c r="C568" s="1">
        <v>5081</v>
      </c>
      <c r="D568" s="1" t="s">
        <v>662</v>
      </c>
      <c r="F568" s="1" t="s">
        <v>663</v>
      </c>
      <c r="G568" s="1" t="s">
        <v>69</v>
      </c>
      <c r="I568" s="1" t="s">
        <v>87</v>
      </c>
      <c r="K568" s="1" t="s">
        <v>1378</v>
      </c>
      <c r="M568" s="1" t="s">
        <v>1379</v>
      </c>
      <c r="N568" s="1" t="s">
        <v>44</v>
      </c>
      <c r="O568" s="1" t="s">
        <v>34</v>
      </c>
      <c r="P568" s="1" t="s">
        <v>1639</v>
      </c>
      <c r="Q568" s="1" t="s">
        <v>1645</v>
      </c>
      <c r="R568" s="1" t="s">
        <v>1646</v>
      </c>
    </row>
    <row r="569" spans="1:18" x14ac:dyDescent="0.45">
      <c r="A569" s="6">
        <f t="shared" si="9"/>
        <v>53583</v>
      </c>
      <c r="B569" s="6">
        <f>COUNTIF(D$1:D569,D569)</f>
        <v>3</v>
      </c>
      <c r="C569" s="1">
        <v>5358</v>
      </c>
      <c r="D569" s="1" t="s">
        <v>899</v>
      </c>
      <c r="F569" s="1" t="s">
        <v>900</v>
      </c>
      <c r="G569" s="1" t="s">
        <v>152</v>
      </c>
      <c r="I569" s="1" t="s">
        <v>87</v>
      </c>
      <c r="K569" s="1" t="s">
        <v>1380</v>
      </c>
      <c r="M569" s="1" t="s">
        <v>1379</v>
      </c>
      <c r="N569" s="1" t="s">
        <v>44</v>
      </c>
      <c r="O569" s="1" t="s">
        <v>34</v>
      </c>
      <c r="P569" s="1" t="s">
        <v>1639</v>
      </c>
      <c r="Q569" s="1" t="s">
        <v>1645</v>
      </c>
      <c r="R569" s="1" t="s">
        <v>1646</v>
      </c>
    </row>
    <row r="570" spans="1:18" x14ac:dyDescent="0.45">
      <c r="A570" s="6">
        <f t="shared" si="9"/>
        <v>50561</v>
      </c>
      <c r="B570" s="6">
        <f>COUNTIF(D$1:D570,D570)</f>
        <v>1</v>
      </c>
      <c r="C570" s="1">
        <v>5056</v>
      </c>
      <c r="D570" s="1" t="s">
        <v>1381</v>
      </c>
      <c r="F570" s="1" t="s">
        <v>1382</v>
      </c>
      <c r="G570" s="1" t="s">
        <v>145</v>
      </c>
      <c r="I570" s="1" t="s">
        <v>70</v>
      </c>
      <c r="K570" s="1" t="s">
        <v>1383</v>
      </c>
      <c r="M570" s="1" t="s">
        <v>1379</v>
      </c>
      <c r="N570" s="1" t="s">
        <v>44</v>
      </c>
      <c r="O570" s="1" t="s">
        <v>34</v>
      </c>
      <c r="P570" s="1" t="s">
        <v>1639</v>
      </c>
      <c r="Q570" s="1" t="s">
        <v>1645</v>
      </c>
      <c r="R570" s="1" t="s">
        <v>1646</v>
      </c>
    </row>
    <row r="571" spans="1:18" x14ac:dyDescent="0.45">
      <c r="A571" s="6">
        <f t="shared" si="9"/>
        <v>52943</v>
      </c>
      <c r="B571" s="6">
        <f>COUNTIF(D$1:D571,D571)</f>
        <v>3</v>
      </c>
      <c r="C571" s="1">
        <v>5294</v>
      </c>
      <c r="D571" s="1" t="s">
        <v>796</v>
      </c>
      <c r="F571" s="1" t="s">
        <v>797</v>
      </c>
      <c r="G571" s="1" t="s">
        <v>177</v>
      </c>
      <c r="I571" s="1" t="s">
        <v>70</v>
      </c>
      <c r="K571" s="1" t="s">
        <v>1384</v>
      </c>
      <c r="M571" s="1" t="s">
        <v>1379</v>
      </c>
      <c r="N571" s="1" t="s">
        <v>44</v>
      </c>
      <c r="O571" s="1" t="s">
        <v>34</v>
      </c>
      <c r="P571" s="1" t="s">
        <v>1639</v>
      </c>
      <c r="Q571" s="1" t="s">
        <v>1645</v>
      </c>
      <c r="R571" s="1" t="s">
        <v>1646</v>
      </c>
    </row>
    <row r="572" spans="1:18" x14ac:dyDescent="0.45">
      <c r="A572" s="6">
        <f t="shared" si="9"/>
        <v>52401</v>
      </c>
      <c r="B572" s="6">
        <f>COUNTIF(D$1:D572,D572)</f>
        <v>1</v>
      </c>
      <c r="C572" s="1">
        <v>5240</v>
      </c>
      <c r="D572" s="1" t="s">
        <v>1385</v>
      </c>
      <c r="F572" s="1" t="s">
        <v>1386</v>
      </c>
      <c r="G572" s="1" t="s">
        <v>1205</v>
      </c>
      <c r="I572" s="1" t="s">
        <v>70</v>
      </c>
      <c r="K572" s="1" t="s">
        <v>1387</v>
      </c>
      <c r="M572" s="1" t="s">
        <v>1379</v>
      </c>
      <c r="N572" s="1" t="s">
        <v>44</v>
      </c>
      <c r="O572" s="1" t="s">
        <v>34</v>
      </c>
      <c r="P572" s="1" t="s">
        <v>1639</v>
      </c>
      <c r="Q572" s="1" t="s">
        <v>1645</v>
      </c>
      <c r="R572" s="1" t="s">
        <v>1646</v>
      </c>
    </row>
    <row r="573" spans="1:18" x14ac:dyDescent="0.45">
      <c r="A573" s="6">
        <f t="shared" ref="A573:A636" si="10">IFERROR(C573*10+B573,"")</f>
        <v>10512</v>
      </c>
      <c r="B573" s="6">
        <f>COUNTIF(D$1:D573,D573)</f>
        <v>2</v>
      </c>
      <c r="C573" s="1">
        <v>1051</v>
      </c>
      <c r="D573" s="1" t="s">
        <v>876</v>
      </c>
      <c r="F573" s="1" t="s">
        <v>877</v>
      </c>
      <c r="G573" s="1" t="s">
        <v>102</v>
      </c>
      <c r="I573" s="1" t="s">
        <v>87</v>
      </c>
      <c r="K573" s="1" t="s">
        <v>1648</v>
      </c>
      <c r="M573" s="1" t="s">
        <v>1379</v>
      </c>
      <c r="N573" s="1" t="s">
        <v>44</v>
      </c>
      <c r="O573" s="1" t="s">
        <v>34</v>
      </c>
      <c r="P573" s="1" t="s">
        <v>1639</v>
      </c>
      <c r="Q573" s="1" t="s">
        <v>1645</v>
      </c>
      <c r="R573" s="1" t="s">
        <v>1646</v>
      </c>
    </row>
    <row r="574" spans="1:18" x14ac:dyDescent="0.45">
      <c r="A574" s="6">
        <f t="shared" si="10"/>
        <v>10542</v>
      </c>
      <c r="B574" s="6">
        <f>COUNTIF(D$1:D574,D574)</f>
        <v>2</v>
      </c>
      <c r="C574" s="1">
        <v>1054</v>
      </c>
      <c r="D574" s="1" t="s">
        <v>815</v>
      </c>
      <c r="F574" s="1" t="s">
        <v>816</v>
      </c>
      <c r="G574" s="1" t="s">
        <v>102</v>
      </c>
      <c r="I574" s="1" t="s">
        <v>70</v>
      </c>
      <c r="K574" s="1" t="s">
        <v>1648</v>
      </c>
      <c r="M574" s="1" t="s">
        <v>1379</v>
      </c>
      <c r="N574" s="1" t="s">
        <v>44</v>
      </c>
      <c r="O574" s="1" t="s">
        <v>34</v>
      </c>
      <c r="P574" s="1" t="s">
        <v>1639</v>
      </c>
      <c r="Q574" s="1" t="s">
        <v>1645</v>
      </c>
      <c r="R574" s="1" t="s">
        <v>1646</v>
      </c>
    </row>
    <row r="575" spans="1:18" x14ac:dyDescent="0.45">
      <c r="A575" s="6">
        <f t="shared" si="10"/>
        <v>25042</v>
      </c>
      <c r="B575" s="6">
        <f>COUNTIF(D$1:D575,D575)</f>
        <v>2</v>
      </c>
      <c r="C575" s="1">
        <v>2504</v>
      </c>
      <c r="D575" s="1" t="s">
        <v>838</v>
      </c>
      <c r="F575" s="1" t="s">
        <v>839</v>
      </c>
      <c r="G575" s="1" t="s">
        <v>98</v>
      </c>
      <c r="I575" s="1" t="s">
        <v>87</v>
      </c>
      <c r="K575" s="1" t="s">
        <v>1388</v>
      </c>
      <c r="M575" s="1" t="s">
        <v>1013</v>
      </c>
      <c r="N575" s="1" t="s">
        <v>44</v>
      </c>
      <c r="O575" s="1" t="s">
        <v>34</v>
      </c>
      <c r="P575" s="1" t="s">
        <v>1639</v>
      </c>
      <c r="Q575" s="1" t="s">
        <v>1645</v>
      </c>
      <c r="R575" s="1" t="s">
        <v>1646</v>
      </c>
    </row>
    <row r="576" spans="1:18" x14ac:dyDescent="0.45">
      <c r="A576" s="6">
        <f t="shared" si="10"/>
        <v>10022</v>
      </c>
      <c r="B576" s="6">
        <f>COUNTIF(D$1:D576,D576)</f>
        <v>2</v>
      </c>
      <c r="C576" s="1">
        <v>1002</v>
      </c>
      <c r="D576" s="1" t="s">
        <v>832</v>
      </c>
      <c r="F576" s="1" t="s">
        <v>833</v>
      </c>
      <c r="G576" s="1" t="s">
        <v>141</v>
      </c>
      <c r="I576" s="1" t="s">
        <v>87</v>
      </c>
      <c r="K576" s="1" t="s">
        <v>1389</v>
      </c>
      <c r="M576" s="1" t="s">
        <v>1013</v>
      </c>
      <c r="N576" s="1" t="s">
        <v>44</v>
      </c>
      <c r="O576" s="1" t="s">
        <v>34</v>
      </c>
      <c r="P576" s="1" t="s">
        <v>1639</v>
      </c>
      <c r="Q576" s="1" t="s">
        <v>1645</v>
      </c>
      <c r="R576" s="1" t="s">
        <v>1646</v>
      </c>
    </row>
    <row r="577" spans="1:18" x14ac:dyDescent="0.45">
      <c r="A577" s="6">
        <f t="shared" si="10"/>
        <v>10042</v>
      </c>
      <c r="B577" s="6">
        <f>COUNTIF(D$1:D577,D577)</f>
        <v>2</v>
      </c>
      <c r="C577" s="1">
        <v>1004</v>
      </c>
      <c r="D577" s="1" t="s">
        <v>781</v>
      </c>
      <c r="F577" s="1" t="s">
        <v>782</v>
      </c>
      <c r="G577" s="1" t="s">
        <v>141</v>
      </c>
      <c r="I577" s="1" t="s">
        <v>87</v>
      </c>
      <c r="K577" s="1" t="s">
        <v>416</v>
      </c>
      <c r="M577" s="1" t="s">
        <v>1013</v>
      </c>
      <c r="N577" s="1" t="s">
        <v>44</v>
      </c>
      <c r="O577" s="1" t="s">
        <v>34</v>
      </c>
      <c r="P577" s="1" t="s">
        <v>1639</v>
      </c>
      <c r="Q577" s="1" t="s">
        <v>1645</v>
      </c>
      <c r="R577" s="1" t="s">
        <v>1646</v>
      </c>
    </row>
    <row r="578" spans="1:18" x14ac:dyDescent="0.45">
      <c r="A578" s="6">
        <f t="shared" si="10"/>
        <v>53573</v>
      </c>
      <c r="B578" s="6">
        <f>COUNTIF(D$1:D578,D578)</f>
        <v>3</v>
      </c>
      <c r="C578" s="1">
        <v>5357</v>
      </c>
      <c r="D578" s="1" t="s">
        <v>844</v>
      </c>
      <c r="F578" s="1" t="s">
        <v>845</v>
      </c>
      <c r="G578" s="1" t="s">
        <v>152</v>
      </c>
      <c r="I578" s="1" t="s">
        <v>87</v>
      </c>
      <c r="K578" s="1" t="s">
        <v>1390</v>
      </c>
      <c r="M578" s="1" t="s">
        <v>1013</v>
      </c>
      <c r="N578" s="1" t="s">
        <v>44</v>
      </c>
      <c r="O578" s="1" t="s">
        <v>34</v>
      </c>
      <c r="P578" s="1" t="s">
        <v>1639</v>
      </c>
      <c r="Q578" s="1" t="s">
        <v>1645</v>
      </c>
      <c r="R578" s="1" t="s">
        <v>1646</v>
      </c>
    </row>
    <row r="579" spans="1:18" x14ac:dyDescent="0.45">
      <c r="A579" s="6">
        <f t="shared" si="10"/>
        <v>10052</v>
      </c>
      <c r="B579" s="6">
        <f>COUNTIF(D$1:D579,D579)</f>
        <v>2</v>
      </c>
      <c r="C579" s="1">
        <v>1005</v>
      </c>
      <c r="D579" s="1" t="s">
        <v>825</v>
      </c>
      <c r="F579" s="1" t="s">
        <v>826</v>
      </c>
      <c r="G579" s="1" t="s">
        <v>141</v>
      </c>
      <c r="I579" s="1" t="s">
        <v>87</v>
      </c>
      <c r="K579" s="1" t="s">
        <v>1391</v>
      </c>
      <c r="M579" s="1" t="s">
        <v>1013</v>
      </c>
      <c r="N579" s="1" t="s">
        <v>44</v>
      </c>
      <c r="O579" s="1" t="s">
        <v>34</v>
      </c>
      <c r="P579" s="1" t="s">
        <v>1639</v>
      </c>
      <c r="Q579" s="1" t="s">
        <v>1645</v>
      </c>
      <c r="R579" s="1" t="s">
        <v>1646</v>
      </c>
    </row>
    <row r="580" spans="1:18" x14ac:dyDescent="0.45">
      <c r="A580" s="6">
        <f t="shared" si="10"/>
        <v>53552</v>
      </c>
      <c r="B580" s="6">
        <f>COUNTIF(D$1:D580,D580)</f>
        <v>2</v>
      </c>
      <c r="C580" s="1">
        <v>5355</v>
      </c>
      <c r="D580" s="1" t="s">
        <v>847</v>
      </c>
      <c r="F580" s="1" t="s">
        <v>848</v>
      </c>
      <c r="G580" s="1" t="s">
        <v>152</v>
      </c>
      <c r="I580" s="1" t="s">
        <v>87</v>
      </c>
      <c r="K580" s="1" t="s">
        <v>1392</v>
      </c>
      <c r="M580" s="1" t="s">
        <v>1013</v>
      </c>
      <c r="N580" s="1" t="s">
        <v>44</v>
      </c>
      <c r="O580" s="1" t="s">
        <v>34</v>
      </c>
      <c r="P580" s="1" t="s">
        <v>1639</v>
      </c>
      <c r="Q580" s="1" t="s">
        <v>1645</v>
      </c>
      <c r="R580" s="1" t="s">
        <v>1646</v>
      </c>
    </row>
    <row r="581" spans="1:18" x14ac:dyDescent="0.45">
      <c r="A581" s="6">
        <f t="shared" si="10"/>
        <v>10013</v>
      </c>
      <c r="B581" s="6">
        <f>COUNTIF(D$1:D581,D581)</f>
        <v>3</v>
      </c>
      <c r="C581" s="1">
        <v>1001</v>
      </c>
      <c r="D581" s="1" t="s">
        <v>894</v>
      </c>
      <c r="F581" s="1" t="s">
        <v>895</v>
      </c>
      <c r="G581" s="1" t="s">
        <v>141</v>
      </c>
      <c r="I581" s="1" t="s">
        <v>87</v>
      </c>
      <c r="K581" s="1" t="s">
        <v>1393</v>
      </c>
      <c r="M581" s="1" t="s">
        <v>1013</v>
      </c>
      <c r="N581" s="1" t="s">
        <v>44</v>
      </c>
      <c r="O581" s="1" t="s">
        <v>34</v>
      </c>
      <c r="P581" s="1" t="s">
        <v>1639</v>
      </c>
      <c r="Q581" s="1" t="s">
        <v>1645</v>
      </c>
      <c r="R581" s="1" t="s">
        <v>1646</v>
      </c>
    </row>
    <row r="582" spans="1:18" x14ac:dyDescent="0.45">
      <c r="A582" s="6">
        <f t="shared" si="10"/>
        <v>53592</v>
      </c>
      <c r="B582" s="6">
        <f>COUNTIF(D$1:D582,D582)</f>
        <v>2</v>
      </c>
      <c r="C582" s="1">
        <v>5359</v>
      </c>
      <c r="D582" s="1" t="s">
        <v>856</v>
      </c>
      <c r="F582" s="1" t="s">
        <v>857</v>
      </c>
      <c r="G582" s="1" t="s">
        <v>152</v>
      </c>
      <c r="I582" s="1" t="s">
        <v>87</v>
      </c>
      <c r="K582" s="1" t="s">
        <v>1648</v>
      </c>
      <c r="M582" s="1" t="s">
        <v>1013</v>
      </c>
      <c r="N582" s="1" t="s">
        <v>44</v>
      </c>
      <c r="O582" s="1" t="s">
        <v>34</v>
      </c>
      <c r="P582" s="1" t="s">
        <v>1639</v>
      </c>
      <c r="Q582" s="1" t="s">
        <v>1645</v>
      </c>
      <c r="R582" s="1" t="s">
        <v>1646</v>
      </c>
    </row>
    <row r="583" spans="1:18" x14ac:dyDescent="0.45">
      <c r="A583" s="6">
        <f t="shared" si="10"/>
        <v>51102</v>
      </c>
      <c r="B583" s="6">
        <f>COUNTIF(D$1:D583,D583)</f>
        <v>2</v>
      </c>
      <c r="C583" s="1">
        <v>5110</v>
      </c>
      <c r="D583" s="1" t="s">
        <v>404</v>
      </c>
      <c r="F583" s="1" t="s">
        <v>405</v>
      </c>
      <c r="G583" s="1" t="s">
        <v>69</v>
      </c>
      <c r="I583" s="1" t="s">
        <v>87</v>
      </c>
      <c r="K583" s="1" t="s">
        <v>1394</v>
      </c>
      <c r="M583" s="1" t="s">
        <v>1395</v>
      </c>
      <c r="N583" s="1" t="s">
        <v>47</v>
      </c>
      <c r="O583" s="1" t="s">
        <v>35</v>
      </c>
      <c r="P583" s="1" t="s">
        <v>1640</v>
      </c>
      <c r="Q583" s="1" t="s">
        <v>1645</v>
      </c>
      <c r="R583" s="1" t="s">
        <v>1646</v>
      </c>
    </row>
    <row r="584" spans="1:18" x14ac:dyDescent="0.45">
      <c r="A584" s="6">
        <f t="shared" si="10"/>
        <v>21012</v>
      </c>
      <c r="B584" s="6">
        <f>COUNTIF(D$1:D584,D584)</f>
        <v>2</v>
      </c>
      <c r="C584" s="1">
        <v>2101</v>
      </c>
      <c r="D584" s="1" t="s">
        <v>1210</v>
      </c>
      <c r="F584" s="1" t="s">
        <v>1211</v>
      </c>
      <c r="G584" s="1" t="s">
        <v>156</v>
      </c>
      <c r="I584" s="1" t="s">
        <v>87</v>
      </c>
      <c r="K584" s="1" t="s">
        <v>1051</v>
      </c>
      <c r="M584" s="1" t="s">
        <v>1395</v>
      </c>
      <c r="N584" s="1" t="s">
        <v>47</v>
      </c>
      <c r="O584" s="1" t="s">
        <v>35</v>
      </c>
      <c r="P584" s="1" t="s">
        <v>1640</v>
      </c>
      <c r="Q584" s="1" t="s">
        <v>1645</v>
      </c>
      <c r="R584" s="1" t="s">
        <v>1646</v>
      </c>
    </row>
    <row r="585" spans="1:18" x14ac:dyDescent="0.45">
      <c r="A585" s="6">
        <f t="shared" si="10"/>
        <v>13061</v>
      </c>
      <c r="B585" s="6">
        <f>COUNTIF(D$1:D585,D585)</f>
        <v>1</v>
      </c>
      <c r="C585" s="1">
        <v>1306</v>
      </c>
      <c r="D585" s="1" t="s">
        <v>1396</v>
      </c>
      <c r="F585" s="1" t="s">
        <v>1397</v>
      </c>
      <c r="G585" s="1" t="s">
        <v>113</v>
      </c>
      <c r="I585" s="1" t="s">
        <v>70</v>
      </c>
      <c r="K585" s="1" t="s">
        <v>1398</v>
      </c>
      <c r="M585" s="1" t="s">
        <v>1395</v>
      </c>
      <c r="N585" s="1" t="s">
        <v>47</v>
      </c>
      <c r="O585" s="1" t="s">
        <v>35</v>
      </c>
      <c r="P585" s="1" t="s">
        <v>1640</v>
      </c>
      <c r="Q585" s="1" t="s">
        <v>1645</v>
      </c>
      <c r="R585" s="1" t="s">
        <v>1646</v>
      </c>
    </row>
    <row r="586" spans="1:18" x14ac:dyDescent="0.45">
      <c r="A586" s="6">
        <f t="shared" si="10"/>
        <v>13092</v>
      </c>
      <c r="B586" s="6">
        <f>COUNTIF(D$1:D586,D586)</f>
        <v>2</v>
      </c>
      <c r="C586" s="1">
        <v>1309</v>
      </c>
      <c r="D586" s="1" t="s">
        <v>490</v>
      </c>
      <c r="F586" s="1" t="s">
        <v>491</v>
      </c>
      <c r="G586" s="1" t="s">
        <v>113</v>
      </c>
      <c r="I586" s="1" t="s">
        <v>70</v>
      </c>
      <c r="K586" s="1" t="s">
        <v>1399</v>
      </c>
      <c r="M586" s="1" t="s">
        <v>1395</v>
      </c>
      <c r="N586" s="1" t="s">
        <v>47</v>
      </c>
      <c r="O586" s="1" t="s">
        <v>35</v>
      </c>
      <c r="P586" s="1" t="s">
        <v>1640</v>
      </c>
      <c r="Q586" s="1" t="s">
        <v>1645</v>
      </c>
      <c r="R586" s="1" t="s">
        <v>1646</v>
      </c>
    </row>
    <row r="587" spans="1:18" x14ac:dyDescent="0.45">
      <c r="A587" s="6">
        <f t="shared" si="10"/>
        <v>1612</v>
      </c>
      <c r="B587" s="6">
        <f>COUNTIF(D$1:D587,D587)</f>
        <v>2</v>
      </c>
      <c r="C587" s="1">
        <v>161</v>
      </c>
      <c r="D587" s="1" t="s">
        <v>495</v>
      </c>
      <c r="F587" s="1" t="s">
        <v>496</v>
      </c>
      <c r="G587" s="1" t="s">
        <v>134</v>
      </c>
      <c r="I587" s="1" t="s">
        <v>79</v>
      </c>
      <c r="K587" s="1" t="s">
        <v>1400</v>
      </c>
      <c r="M587" s="1" t="s">
        <v>1395</v>
      </c>
      <c r="N587" s="1" t="s">
        <v>47</v>
      </c>
      <c r="O587" s="1" t="s">
        <v>35</v>
      </c>
      <c r="P587" s="1" t="s">
        <v>1640</v>
      </c>
      <c r="Q587" s="1" t="s">
        <v>1645</v>
      </c>
      <c r="R587" s="1" t="s">
        <v>1646</v>
      </c>
    </row>
    <row r="588" spans="1:18" x14ac:dyDescent="0.45">
      <c r="A588" s="6">
        <f t="shared" si="10"/>
        <v>52422</v>
      </c>
      <c r="B588" s="6">
        <f>COUNTIF(D$1:D588,D588)</f>
        <v>2</v>
      </c>
      <c r="C588" s="1">
        <v>5242</v>
      </c>
      <c r="D588" s="1" t="s">
        <v>1213</v>
      </c>
      <c r="F588" s="1" t="s">
        <v>1214</v>
      </c>
      <c r="G588" s="1" t="s">
        <v>1205</v>
      </c>
      <c r="I588" s="1" t="s">
        <v>70</v>
      </c>
      <c r="K588" s="1" t="s">
        <v>1017</v>
      </c>
      <c r="M588" s="1" t="s">
        <v>1395</v>
      </c>
      <c r="N588" s="1" t="s">
        <v>47</v>
      </c>
      <c r="O588" s="1" t="s">
        <v>35</v>
      </c>
      <c r="P588" s="1" t="s">
        <v>1640</v>
      </c>
      <c r="Q588" s="1" t="s">
        <v>1645</v>
      </c>
      <c r="R588" s="1" t="s">
        <v>1646</v>
      </c>
    </row>
    <row r="589" spans="1:18" x14ac:dyDescent="0.45">
      <c r="A589" s="6">
        <f t="shared" si="10"/>
        <v>53812</v>
      </c>
      <c r="B589" s="6">
        <f>COUNTIF(D$1:D589,D589)</f>
        <v>2</v>
      </c>
      <c r="C589" s="1">
        <v>5381</v>
      </c>
      <c r="D589" s="1" t="s">
        <v>471</v>
      </c>
      <c r="F589" s="1" t="s">
        <v>472</v>
      </c>
      <c r="G589" s="1" t="s">
        <v>152</v>
      </c>
      <c r="I589" s="1" t="s">
        <v>70</v>
      </c>
      <c r="K589" s="1" t="s">
        <v>1648</v>
      </c>
      <c r="M589" s="1" t="s">
        <v>1395</v>
      </c>
      <c r="N589" s="1" t="s">
        <v>47</v>
      </c>
      <c r="O589" s="1" t="s">
        <v>35</v>
      </c>
      <c r="P589" s="1" t="s">
        <v>1640</v>
      </c>
      <c r="Q589" s="1" t="s">
        <v>1645</v>
      </c>
      <c r="R589" s="1" t="s">
        <v>1646</v>
      </c>
    </row>
    <row r="590" spans="1:18" x14ac:dyDescent="0.45">
      <c r="A590" s="6">
        <f t="shared" si="10"/>
        <v>53723</v>
      </c>
      <c r="B590" s="6">
        <f>COUNTIF(D$1:D590,D590)</f>
        <v>3</v>
      </c>
      <c r="C590" s="1">
        <v>5372</v>
      </c>
      <c r="D590" s="1" t="s">
        <v>514</v>
      </c>
      <c r="F590" s="1" t="s">
        <v>515</v>
      </c>
      <c r="G590" s="1" t="s">
        <v>152</v>
      </c>
      <c r="I590" s="1" t="s">
        <v>87</v>
      </c>
      <c r="K590" s="1" t="s">
        <v>1401</v>
      </c>
      <c r="M590" s="1" t="s">
        <v>776</v>
      </c>
      <c r="N590" s="1" t="s">
        <v>47</v>
      </c>
      <c r="O590" s="1" t="s">
        <v>35</v>
      </c>
      <c r="P590" s="1" t="s">
        <v>1640</v>
      </c>
      <c r="Q590" s="1" t="s">
        <v>1645</v>
      </c>
      <c r="R590" s="1" t="s">
        <v>1646</v>
      </c>
    </row>
    <row r="591" spans="1:18" x14ac:dyDescent="0.45">
      <c r="A591" s="6">
        <f t="shared" si="10"/>
        <v>25011</v>
      </c>
      <c r="B591" s="6">
        <f>COUNTIF(D$1:D591,D591)</f>
        <v>1</v>
      </c>
      <c r="C591" s="1">
        <v>2501</v>
      </c>
      <c r="D591" s="1" t="s">
        <v>1402</v>
      </c>
      <c r="F591" s="1" t="s">
        <v>1403</v>
      </c>
      <c r="G591" s="1" t="s">
        <v>98</v>
      </c>
      <c r="I591" s="1" t="s">
        <v>87</v>
      </c>
      <c r="K591" s="1" t="s">
        <v>1404</v>
      </c>
      <c r="M591" s="1" t="s">
        <v>776</v>
      </c>
      <c r="N591" s="1" t="s">
        <v>47</v>
      </c>
      <c r="O591" s="1" t="s">
        <v>35</v>
      </c>
      <c r="P591" s="1" t="s">
        <v>1640</v>
      </c>
      <c r="Q591" s="1" t="s">
        <v>1645</v>
      </c>
      <c r="R591" s="1" t="s">
        <v>1646</v>
      </c>
    </row>
    <row r="592" spans="1:18" x14ac:dyDescent="0.45">
      <c r="A592" s="6">
        <f t="shared" si="10"/>
        <v>10502</v>
      </c>
      <c r="B592" s="6">
        <f>COUNTIF(D$1:D592,D592)</f>
        <v>2</v>
      </c>
      <c r="C592" s="1">
        <v>1050</v>
      </c>
      <c r="D592" s="1" t="s">
        <v>100</v>
      </c>
      <c r="F592" s="1" t="s">
        <v>101</v>
      </c>
      <c r="G592" s="1" t="s">
        <v>102</v>
      </c>
      <c r="I592" s="1" t="s">
        <v>87</v>
      </c>
      <c r="K592" s="1" t="s">
        <v>1405</v>
      </c>
      <c r="M592" s="1" t="s">
        <v>776</v>
      </c>
      <c r="N592" s="1" t="s">
        <v>47</v>
      </c>
      <c r="O592" s="1" t="s">
        <v>35</v>
      </c>
      <c r="P592" s="1" t="s">
        <v>1640</v>
      </c>
      <c r="Q592" s="1" t="s">
        <v>1645</v>
      </c>
      <c r="R592" s="1" t="s">
        <v>1646</v>
      </c>
    </row>
    <row r="593" spans="1:18" x14ac:dyDescent="0.45">
      <c r="A593" s="6">
        <f t="shared" si="10"/>
        <v>53733</v>
      </c>
      <c r="B593" s="6">
        <f>COUNTIF(D$1:D593,D593)</f>
        <v>3</v>
      </c>
      <c r="C593" s="1">
        <v>5373</v>
      </c>
      <c r="D593" s="1" t="s">
        <v>512</v>
      </c>
      <c r="F593" s="1" t="s">
        <v>513</v>
      </c>
      <c r="G593" s="1" t="s">
        <v>152</v>
      </c>
      <c r="I593" s="1" t="s">
        <v>87</v>
      </c>
      <c r="K593" s="1" t="s">
        <v>1377</v>
      </c>
      <c r="M593" s="1" t="s">
        <v>776</v>
      </c>
      <c r="N593" s="1" t="s">
        <v>47</v>
      </c>
      <c r="O593" s="1" t="s">
        <v>35</v>
      </c>
      <c r="P593" s="1" t="s">
        <v>1640</v>
      </c>
      <c r="Q593" s="1" t="s">
        <v>1645</v>
      </c>
      <c r="R593" s="1" t="s">
        <v>1646</v>
      </c>
    </row>
    <row r="594" spans="1:18" x14ac:dyDescent="0.45">
      <c r="A594" s="6">
        <f t="shared" si="10"/>
        <v>10072</v>
      </c>
      <c r="B594" s="6">
        <f>COUNTIF(D$1:D594,D594)</f>
        <v>2</v>
      </c>
      <c r="C594" s="1">
        <v>1007</v>
      </c>
      <c r="D594" s="1" t="s">
        <v>464</v>
      </c>
      <c r="F594" s="1" t="s">
        <v>465</v>
      </c>
      <c r="G594" s="1" t="s">
        <v>141</v>
      </c>
      <c r="I594" s="1" t="s">
        <v>87</v>
      </c>
      <c r="K594" s="1" t="s">
        <v>1406</v>
      </c>
      <c r="M594" s="1" t="s">
        <v>776</v>
      </c>
      <c r="N594" s="1" t="s">
        <v>47</v>
      </c>
      <c r="O594" s="1" t="s">
        <v>35</v>
      </c>
      <c r="P594" s="1" t="s">
        <v>1640</v>
      </c>
      <c r="Q594" s="1" t="s">
        <v>1645</v>
      </c>
      <c r="R594" s="1" t="s">
        <v>1646</v>
      </c>
    </row>
    <row r="595" spans="1:18" x14ac:dyDescent="0.45">
      <c r="A595" s="6">
        <f t="shared" si="10"/>
        <v>53881</v>
      </c>
      <c r="B595" s="6">
        <f>COUNTIF(D$1:D595,D595)</f>
        <v>1</v>
      </c>
      <c r="C595" s="1">
        <v>5388</v>
      </c>
      <c r="D595" s="1" t="s">
        <v>1407</v>
      </c>
      <c r="F595" s="1" t="s">
        <v>1408</v>
      </c>
      <c r="G595" s="1" t="s">
        <v>152</v>
      </c>
      <c r="I595" s="1" t="s">
        <v>70</v>
      </c>
      <c r="K595" s="1" t="s">
        <v>1409</v>
      </c>
      <c r="M595" s="1" t="s">
        <v>776</v>
      </c>
      <c r="N595" s="1" t="s">
        <v>47</v>
      </c>
      <c r="O595" s="1" t="s">
        <v>35</v>
      </c>
      <c r="P595" s="1" t="s">
        <v>1640</v>
      </c>
      <c r="Q595" s="1" t="s">
        <v>1645</v>
      </c>
      <c r="R595" s="1" t="s">
        <v>1646</v>
      </c>
    </row>
    <row r="596" spans="1:18" x14ac:dyDescent="0.45">
      <c r="A596" s="6">
        <f t="shared" si="10"/>
        <v>1592</v>
      </c>
      <c r="B596" s="6">
        <f>COUNTIF(D$1:D596,D596)</f>
        <v>2</v>
      </c>
      <c r="C596" s="1">
        <v>159</v>
      </c>
      <c r="D596" s="1" t="s">
        <v>493</v>
      </c>
      <c r="F596" s="1" t="s">
        <v>494</v>
      </c>
      <c r="G596" s="1" t="s">
        <v>134</v>
      </c>
      <c r="I596" s="1" t="s">
        <v>87</v>
      </c>
      <c r="K596" s="1" t="s">
        <v>1648</v>
      </c>
      <c r="M596" s="1" t="s">
        <v>776</v>
      </c>
      <c r="N596" s="1" t="s">
        <v>47</v>
      </c>
      <c r="O596" s="1" t="s">
        <v>35</v>
      </c>
      <c r="P596" s="1" t="s">
        <v>1640</v>
      </c>
      <c r="Q596" s="1" t="s">
        <v>1645</v>
      </c>
      <c r="R596" s="1" t="s">
        <v>1646</v>
      </c>
    </row>
    <row r="597" spans="1:18" x14ac:dyDescent="0.45">
      <c r="A597" s="6">
        <f t="shared" si="10"/>
        <v>30612</v>
      </c>
      <c r="B597" s="6">
        <f>COUNTIF(D$1:D597,D597)</f>
        <v>2</v>
      </c>
      <c r="C597" s="1">
        <v>3061</v>
      </c>
      <c r="D597" s="1" t="s">
        <v>376</v>
      </c>
      <c r="F597" s="1" t="s">
        <v>377</v>
      </c>
      <c r="G597" s="1" t="s">
        <v>63</v>
      </c>
      <c r="I597" s="1" t="s">
        <v>51</v>
      </c>
      <c r="K597" s="1" t="s">
        <v>410</v>
      </c>
      <c r="M597" s="1" t="s">
        <v>776</v>
      </c>
      <c r="N597" s="1" t="s">
        <v>1622</v>
      </c>
      <c r="O597" s="1" t="s">
        <v>35</v>
      </c>
      <c r="P597" s="1" t="s">
        <v>1641</v>
      </c>
      <c r="Q597" s="1" t="s">
        <v>1645</v>
      </c>
      <c r="R597" s="1" t="s">
        <v>1646</v>
      </c>
    </row>
    <row r="598" spans="1:18" x14ac:dyDescent="0.45">
      <c r="A598" s="6">
        <f t="shared" si="10"/>
        <v>30622</v>
      </c>
      <c r="B598" s="6">
        <f>COUNTIF(D$1:D598,D598)</f>
        <v>2</v>
      </c>
      <c r="C598" s="1">
        <v>3062</v>
      </c>
      <c r="D598" s="1" t="s">
        <v>389</v>
      </c>
      <c r="F598" s="1" t="s">
        <v>390</v>
      </c>
      <c r="G598" s="1" t="s">
        <v>63</v>
      </c>
      <c r="I598" s="1" t="s">
        <v>51</v>
      </c>
      <c r="K598" s="1" t="s">
        <v>1410</v>
      </c>
      <c r="M598" s="1" t="s">
        <v>776</v>
      </c>
      <c r="N598" s="1" t="s">
        <v>1622</v>
      </c>
      <c r="O598" s="1" t="s">
        <v>35</v>
      </c>
      <c r="P598" s="1" t="s">
        <v>1641</v>
      </c>
      <c r="Q598" s="1" t="s">
        <v>1645</v>
      </c>
      <c r="R598" s="1" t="s">
        <v>1646</v>
      </c>
    </row>
    <row r="599" spans="1:18" x14ac:dyDescent="0.45">
      <c r="A599" s="6">
        <f t="shared" si="10"/>
        <v>30081</v>
      </c>
      <c r="B599" s="6">
        <f>COUNTIF(D$1:D599,D599)</f>
        <v>1</v>
      </c>
      <c r="C599" s="1">
        <v>3008</v>
      </c>
      <c r="D599" s="1" t="s">
        <v>1411</v>
      </c>
      <c r="F599" s="1" t="s">
        <v>1412</v>
      </c>
      <c r="G599" s="1" t="s">
        <v>50</v>
      </c>
      <c r="I599" s="1" t="s">
        <v>51</v>
      </c>
      <c r="K599" s="1" t="s">
        <v>1413</v>
      </c>
      <c r="M599" s="1" t="s">
        <v>776</v>
      </c>
      <c r="N599" s="1" t="s">
        <v>1622</v>
      </c>
      <c r="O599" s="1" t="s">
        <v>35</v>
      </c>
      <c r="P599" s="1" t="s">
        <v>1641</v>
      </c>
      <c r="Q599" s="1" t="s">
        <v>1645</v>
      </c>
      <c r="R599" s="1" t="s">
        <v>1646</v>
      </c>
    </row>
    <row r="600" spans="1:18" x14ac:dyDescent="0.45">
      <c r="A600" s="6">
        <f t="shared" si="10"/>
        <v>33052</v>
      </c>
      <c r="B600" s="6">
        <f>COUNTIF(D$1:D600,D600)</f>
        <v>2</v>
      </c>
      <c r="C600" s="1">
        <v>3305</v>
      </c>
      <c r="D600" s="1" t="s">
        <v>1220</v>
      </c>
      <c r="F600" s="1" t="s">
        <v>1221</v>
      </c>
      <c r="G600" s="1" t="s">
        <v>55</v>
      </c>
      <c r="I600" s="1" t="s">
        <v>51</v>
      </c>
      <c r="K600" s="1" t="s">
        <v>1414</v>
      </c>
      <c r="M600" s="1" t="s">
        <v>776</v>
      </c>
      <c r="N600" s="1" t="s">
        <v>1622</v>
      </c>
      <c r="O600" s="1" t="s">
        <v>35</v>
      </c>
      <c r="P600" s="1" t="s">
        <v>1641</v>
      </c>
      <c r="Q600" s="1" t="s">
        <v>1645</v>
      </c>
      <c r="R600" s="1" t="s">
        <v>1646</v>
      </c>
    </row>
    <row r="601" spans="1:18" x14ac:dyDescent="0.45">
      <c r="A601" s="6">
        <f t="shared" si="10"/>
        <v>30722</v>
      </c>
      <c r="B601" s="6">
        <f>COUNTIF(D$1:D601,D601)</f>
        <v>2</v>
      </c>
      <c r="C601" s="1">
        <v>3072</v>
      </c>
      <c r="D601" s="1" t="s">
        <v>393</v>
      </c>
      <c r="F601" s="1" t="s">
        <v>394</v>
      </c>
      <c r="G601" s="1" t="s">
        <v>63</v>
      </c>
      <c r="I601" s="1" t="s">
        <v>64</v>
      </c>
      <c r="K601" s="1" t="s">
        <v>1415</v>
      </c>
      <c r="M601" s="1" t="s">
        <v>776</v>
      </c>
      <c r="N601" s="1" t="s">
        <v>1622</v>
      </c>
      <c r="O601" s="1" t="s">
        <v>35</v>
      </c>
      <c r="P601" s="1" t="s">
        <v>1641</v>
      </c>
      <c r="Q601" s="1" t="s">
        <v>1645</v>
      </c>
      <c r="R601" s="1" t="s">
        <v>1646</v>
      </c>
    </row>
    <row r="602" spans="1:18" x14ac:dyDescent="0.45">
      <c r="A602" s="6">
        <f t="shared" si="10"/>
        <v>2032</v>
      </c>
      <c r="B602" s="6">
        <f>COUNTIF(D$1:D602,D602)</f>
        <v>2</v>
      </c>
      <c r="C602" s="1">
        <v>203</v>
      </c>
      <c r="D602" s="1" t="s">
        <v>1130</v>
      </c>
      <c r="F602" s="1" t="s">
        <v>1131</v>
      </c>
      <c r="G602" s="1" t="s">
        <v>264</v>
      </c>
      <c r="I602" s="1" t="s">
        <v>278</v>
      </c>
      <c r="K602" s="1" t="s">
        <v>1416</v>
      </c>
      <c r="N602" s="1" t="s">
        <v>1642</v>
      </c>
      <c r="O602" s="1" t="s">
        <v>34</v>
      </c>
      <c r="P602" s="1" t="s">
        <v>36</v>
      </c>
      <c r="Q602" s="1" t="s">
        <v>1645</v>
      </c>
      <c r="R602" s="1" t="s">
        <v>1646</v>
      </c>
    </row>
    <row r="603" spans="1:18" x14ac:dyDescent="0.45">
      <c r="A603" s="6">
        <f t="shared" si="10"/>
        <v>4112</v>
      </c>
      <c r="B603" s="6">
        <f>COUNTIF(D$1:D603,D603)</f>
        <v>2</v>
      </c>
      <c r="C603" s="1">
        <v>411</v>
      </c>
      <c r="D603" s="1" t="s">
        <v>1354</v>
      </c>
      <c r="F603" s="1" t="s">
        <v>1355</v>
      </c>
      <c r="G603" s="1" t="s">
        <v>238</v>
      </c>
      <c r="I603" s="1" t="s">
        <v>278</v>
      </c>
      <c r="K603" s="1" t="s">
        <v>1417</v>
      </c>
      <c r="N603" s="1" t="s">
        <v>1642</v>
      </c>
      <c r="O603" s="1" t="s">
        <v>34</v>
      </c>
      <c r="P603" s="1" t="s">
        <v>36</v>
      </c>
      <c r="Q603" s="1" t="s">
        <v>1645</v>
      </c>
      <c r="R603" s="1" t="s">
        <v>1646</v>
      </c>
    </row>
    <row r="604" spans="1:18" x14ac:dyDescent="0.45">
      <c r="A604" s="6">
        <f t="shared" si="10"/>
        <v>2012</v>
      </c>
      <c r="B604" s="6">
        <f>COUNTIF(D$1:D604,D604)</f>
        <v>2</v>
      </c>
      <c r="C604" s="1">
        <v>201</v>
      </c>
      <c r="D604" s="1" t="s">
        <v>1133</v>
      </c>
      <c r="F604" s="1" t="s">
        <v>1134</v>
      </c>
      <c r="G604" s="1" t="s">
        <v>264</v>
      </c>
      <c r="I604" s="1" t="s">
        <v>278</v>
      </c>
      <c r="K604" s="1" t="s">
        <v>1418</v>
      </c>
      <c r="N604" s="1" t="s">
        <v>1642</v>
      </c>
      <c r="O604" s="1" t="s">
        <v>34</v>
      </c>
      <c r="P604" s="1" t="s">
        <v>36</v>
      </c>
      <c r="Q604" s="1" t="s">
        <v>1645</v>
      </c>
      <c r="R604" s="1" t="s">
        <v>1646</v>
      </c>
    </row>
    <row r="605" spans="1:18" x14ac:dyDescent="0.45">
      <c r="A605" s="6">
        <f t="shared" si="10"/>
        <v>2142</v>
      </c>
      <c r="B605" s="6">
        <f>COUNTIF(D$1:D605,D605)</f>
        <v>2</v>
      </c>
      <c r="C605" s="1">
        <v>214</v>
      </c>
      <c r="D605" s="1" t="s">
        <v>1095</v>
      </c>
      <c r="F605" s="1" t="s">
        <v>1096</v>
      </c>
      <c r="G605" s="1" t="s">
        <v>264</v>
      </c>
      <c r="I605" s="1" t="s">
        <v>265</v>
      </c>
      <c r="K605" s="1" t="s">
        <v>1419</v>
      </c>
      <c r="N605" s="1" t="s">
        <v>1642</v>
      </c>
      <c r="O605" s="1" t="s">
        <v>34</v>
      </c>
      <c r="P605" s="1" t="s">
        <v>36</v>
      </c>
      <c r="Q605" s="1" t="s">
        <v>1645</v>
      </c>
      <c r="R605" s="1" t="s">
        <v>1646</v>
      </c>
    </row>
    <row r="606" spans="1:18" x14ac:dyDescent="0.45">
      <c r="A606" s="6">
        <f t="shared" si="10"/>
        <v>2113</v>
      </c>
      <c r="B606" s="6">
        <f>COUNTIF(D$1:D606,D606)</f>
        <v>3</v>
      </c>
      <c r="C606" s="1">
        <v>211</v>
      </c>
      <c r="D606" s="1" t="s">
        <v>1085</v>
      </c>
      <c r="F606" s="1" t="s">
        <v>1086</v>
      </c>
      <c r="G606" s="1" t="s">
        <v>264</v>
      </c>
      <c r="I606" s="1" t="s">
        <v>265</v>
      </c>
      <c r="K606" s="1" t="s">
        <v>1420</v>
      </c>
      <c r="N606" s="1" t="s">
        <v>1642</v>
      </c>
      <c r="O606" s="1" t="s">
        <v>34</v>
      </c>
      <c r="P606" s="1" t="s">
        <v>36</v>
      </c>
      <c r="Q606" s="1" t="s">
        <v>1645</v>
      </c>
      <c r="R606" s="1" t="s">
        <v>1646</v>
      </c>
    </row>
    <row r="607" spans="1:18" x14ac:dyDescent="0.45">
      <c r="A607" s="6">
        <f t="shared" si="10"/>
        <v>50232</v>
      </c>
      <c r="B607" s="6">
        <f>COUNTIF(D$1:D607,D607)</f>
        <v>2</v>
      </c>
      <c r="C607" s="1">
        <v>5023</v>
      </c>
      <c r="D607" s="1" t="s">
        <v>1049</v>
      </c>
      <c r="F607" s="1" t="s">
        <v>1050</v>
      </c>
      <c r="G607" s="1" t="s">
        <v>145</v>
      </c>
      <c r="I607" s="1" t="s">
        <v>265</v>
      </c>
      <c r="K607" s="1" t="s">
        <v>1421</v>
      </c>
      <c r="N607" s="1" t="s">
        <v>1642</v>
      </c>
      <c r="O607" s="1" t="s">
        <v>34</v>
      </c>
      <c r="P607" s="1" t="s">
        <v>36</v>
      </c>
      <c r="Q607" s="1" t="s">
        <v>1645</v>
      </c>
      <c r="R607" s="1" t="s">
        <v>1646</v>
      </c>
    </row>
    <row r="608" spans="1:18" x14ac:dyDescent="0.45">
      <c r="A608" s="6">
        <f t="shared" si="10"/>
        <v>4101</v>
      </c>
      <c r="B608" s="6">
        <f>COUNTIF(D$1:D608,D608)</f>
        <v>1</v>
      </c>
      <c r="C608" s="1">
        <v>410</v>
      </c>
      <c r="D608" s="1" t="s">
        <v>1422</v>
      </c>
      <c r="F608" s="1" t="s">
        <v>1423</v>
      </c>
      <c r="G608" s="1" t="s">
        <v>238</v>
      </c>
      <c r="I608" s="1" t="s">
        <v>278</v>
      </c>
      <c r="K608" s="1" t="s">
        <v>1424</v>
      </c>
      <c r="N608" s="1" t="s">
        <v>1642</v>
      </c>
      <c r="O608" s="1" t="s">
        <v>34</v>
      </c>
      <c r="P608" s="1" t="s">
        <v>36</v>
      </c>
      <c r="Q608" s="1" t="s">
        <v>1645</v>
      </c>
      <c r="R608" s="1" t="s">
        <v>1646</v>
      </c>
    </row>
    <row r="609" spans="1:18" x14ac:dyDescent="0.45">
      <c r="A609" s="6">
        <f t="shared" si="10"/>
        <v>1082</v>
      </c>
      <c r="B609" s="6">
        <f>COUNTIF(D$1:D609,D609)</f>
        <v>2</v>
      </c>
      <c r="C609" s="1">
        <v>108</v>
      </c>
      <c r="D609" s="1" t="s">
        <v>1029</v>
      </c>
      <c r="F609" s="1" t="s">
        <v>1030</v>
      </c>
      <c r="G609" s="1" t="s">
        <v>134</v>
      </c>
      <c r="I609" s="1" t="s">
        <v>265</v>
      </c>
      <c r="K609" s="1" t="s">
        <v>1425</v>
      </c>
      <c r="N609" s="1" t="s">
        <v>1642</v>
      </c>
      <c r="O609" s="1" t="s">
        <v>34</v>
      </c>
      <c r="P609" s="1" t="s">
        <v>36</v>
      </c>
      <c r="Q609" s="1" t="s">
        <v>1645</v>
      </c>
      <c r="R609" s="1" t="s">
        <v>1646</v>
      </c>
    </row>
    <row r="610" spans="1:18" x14ac:dyDescent="0.45">
      <c r="A610" s="6">
        <f t="shared" si="10"/>
        <v>1002</v>
      </c>
      <c r="B610" s="6">
        <f>COUNTIF(D$1:D610,D610)</f>
        <v>2</v>
      </c>
      <c r="C610" s="1">
        <v>100</v>
      </c>
      <c r="D610" s="1" t="s">
        <v>1092</v>
      </c>
      <c r="F610" s="1" t="s">
        <v>1093</v>
      </c>
      <c r="G610" s="1" t="s">
        <v>134</v>
      </c>
      <c r="I610" s="1" t="s">
        <v>278</v>
      </c>
      <c r="K610" s="1" t="s">
        <v>1426</v>
      </c>
      <c r="N610" s="1" t="s">
        <v>1642</v>
      </c>
      <c r="O610" s="1" t="s">
        <v>34</v>
      </c>
      <c r="P610" s="1" t="s">
        <v>36</v>
      </c>
      <c r="Q610" s="1" t="s">
        <v>1645</v>
      </c>
      <c r="R610" s="1" t="s">
        <v>1646</v>
      </c>
    </row>
    <row r="611" spans="1:18" x14ac:dyDescent="0.45">
      <c r="A611" s="6">
        <f t="shared" si="10"/>
        <v>2213</v>
      </c>
      <c r="B611" s="6">
        <f>COUNTIF(D$1:D611,D611)</f>
        <v>3</v>
      </c>
      <c r="C611" s="1">
        <v>221</v>
      </c>
      <c r="D611" s="1" t="s">
        <v>1046</v>
      </c>
      <c r="F611" s="1" t="s">
        <v>1047</v>
      </c>
      <c r="G611" s="1" t="s">
        <v>264</v>
      </c>
      <c r="I611" s="1" t="s">
        <v>265</v>
      </c>
      <c r="K611" s="1" t="s">
        <v>1427</v>
      </c>
      <c r="N611" s="1" t="s">
        <v>1642</v>
      </c>
      <c r="O611" s="1" t="s">
        <v>34</v>
      </c>
      <c r="P611" s="1" t="s">
        <v>36</v>
      </c>
      <c r="Q611" s="1" t="s">
        <v>1645</v>
      </c>
      <c r="R611" s="1" t="s">
        <v>1646</v>
      </c>
    </row>
    <row r="612" spans="1:18" x14ac:dyDescent="0.45">
      <c r="A612" s="6">
        <f t="shared" si="10"/>
        <v>1052</v>
      </c>
      <c r="B612" s="6">
        <f>COUNTIF(D$1:D612,D612)</f>
        <v>2</v>
      </c>
      <c r="C612" s="1">
        <v>105</v>
      </c>
      <c r="D612" s="1" t="s">
        <v>1088</v>
      </c>
      <c r="F612" s="1" t="s">
        <v>1089</v>
      </c>
      <c r="G612" s="1" t="s">
        <v>134</v>
      </c>
      <c r="I612" s="1" t="s">
        <v>278</v>
      </c>
      <c r="K612" s="1" t="s">
        <v>1428</v>
      </c>
      <c r="N612" s="1" t="s">
        <v>1642</v>
      </c>
      <c r="O612" s="1" t="s">
        <v>34</v>
      </c>
      <c r="P612" s="1" t="s">
        <v>36</v>
      </c>
      <c r="Q612" s="1" t="s">
        <v>1645</v>
      </c>
      <c r="R612" s="1" t="s">
        <v>1646</v>
      </c>
    </row>
    <row r="613" spans="1:18" x14ac:dyDescent="0.45">
      <c r="A613" s="6">
        <f t="shared" si="10"/>
        <v>2202</v>
      </c>
      <c r="B613" s="6">
        <f>COUNTIF(D$1:D613,D613)</f>
        <v>2</v>
      </c>
      <c r="C613" s="1">
        <v>220</v>
      </c>
      <c r="D613" s="1" t="s">
        <v>1035</v>
      </c>
      <c r="F613" s="1" t="s">
        <v>1036</v>
      </c>
      <c r="G613" s="1" t="s">
        <v>264</v>
      </c>
      <c r="I613" s="1" t="s">
        <v>265</v>
      </c>
      <c r="K613" s="1" t="s">
        <v>1429</v>
      </c>
      <c r="N613" s="1" t="s">
        <v>1642</v>
      </c>
      <c r="O613" s="1" t="s">
        <v>34</v>
      </c>
      <c r="P613" s="1" t="s">
        <v>36</v>
      </c>
      <c r="Q613" s="1" t="s">
        <v>1645</v>
      </c>
      <c r="R613" s="1" t="s">
        <v>1646</v>
      </c>
    </row>
    <row r="614" spans="1:18" x14ac:dyDescent="0.45">
      <c r="A614" s="6">
        <f t="shared" si="10"/>
        <v>1072</v>
      </c>
      <c r="B614" s="6">
        <f>COUNTIF(D$1:D614,D614)</f>
        <v>2</v>
      </c>
      <c r="C614" s="1">
        <v>107</v>
      </c>
      <c r="D614" s="1" t="s">
        <v>1032</v>
      </c>
      <c r="F614" s="1" t="s">
        <v>1033</v>
      </c>
      <c r="G614" s="1" t="s">
        <v>134</v>
      </c>
      <c r="I614" s="1" t="s">
        <v>265</v>
      </c>
      <c r="K614" s="1" t="s">
        <v>1430</v>
      </c>
      <c r="N614" s="1" t="s">
        <v>1642</v>
      </c>
      <c r="O614" s="1" t="s">
        <v>34</v>
      </c>
      <c r="P614" s="1" t="s">
        <v>36</v>
      </c>
      <c r="Q614" s="1" t="s">
        <v>1645</v>
      </c>
      <c r="R614" s="1" t="s">
        <v>1646</v>
      </c>
    </row>
    <row r="615" spans="1:18" x14ac:dyDescent="0.45">
      <c r="A615" s="6">
        <f t="shared" si="10"/>
        <v>2232</v>
      </c>
      <c r="B615" s="6">
        <f>COUNTIF(D$1:D615,D615)</f>
        <v>2</v>
      </c>
      <c r="C615" s="1">
        <v>223</v>
      </c>
      <c r="D615" s="1" t="s">
        <v>1020</v>
      </c>
      <c r="F615" s="1" t="s">
        <v>1021</v>
      </c>
      <c r="G615" s="1" t="s">
        <v>264</v>
      </c>
      <c r="I615" s="1" t="s">
        <v>265</v>
      </c>
      <c r="K615" s="1" t="s">
        <v>1648</v>
      </c>
      <c r="N615" s="1" t="s">
        <v>1642</v>
      </c>
      <c r="O615" s="1" t="s">
        <v>34</v>
      </c>
      <c r="P615" s="1" t="s">
        <v>36</v>
      </c>
      <c r="Q615" s="1" t="s">
        <v>1645</v>
      </c>
      <c r="R615" s="1" t="s">
        <v>1646</v>
      </c>
    </row>
    <row r="616" spans="1:18" x14ac:dyDescent="0.45">
      <c r="A616" s="6">
        <f t="shared" si="10"/>
        <v>4012</v>
      </c>
      <c r="B616" s="6">
        <f>COUNTIF(D$1:D616,D616)</f>
        <v>2</v>
      </c>
      <c r="C616" s="1">
        <v>401</v>
      </c>
      <c r="D616" s="1" t="s">
        <v>1124</v>
      </c>
      <c r="F616" s="1" t="s">
        <v>1125</v>
      </c>
      <c r="G616" s="1" t="s">
        <v>238</v>
      </c>
      <c r="I616" s="1" t="s">
        <v>278</v>
      </c>
      <c r="K616" s="1" t="s">
        <v>1431</v>
      </c>
      <c r="N616" s="1" t="s">
        <v>1642</v>
      </c>
      <c r="O616" s="1" t="s">
        <v>34</v>
      </c>
      <c r="P616" s="1" t="s">
        <v>36</v>
      </c>
      <c r="Q616" s="1" t="s">
        <v>1645</v>
      </c>
      <c r="R616" s="1" t="s">
        <v>1646</v>
      </c>
    </row>
    <row r="617" spans="1:18" x14ac:dyDescent="0.45">
      <c r="A617" s="6">
        <f t="shared" si="10"/>
        <v>54261</v>
      </c>
      <c r="B617" s="6">
        <f>COUNTIF(D$1:D617,D617)</f>
        <v>1</v>
      </c>
      <c r="C617" s="1">
        <v>5426</v>
      </c>
      <c r="D617" s="1" t="s">
        <v>1432</v>
      </c>
      <c r="F617" s="1" t="s">
        <v>1433</v>
      </c>
      <c r="G617" s="1" t="s">
        <v>106</v>
      </c>
      <c r="I617" s="1" t="s">
        <v>278</v>
      </c>
      <c r="K617" s="1" t="s">
        <v>1434</v>
      </c>
      <c r="N617" s="1" t="s">
        <v>1642</v>
      </c>
      <c r="O617" s="1" t="s">
        <v>34</v>
      </c>
      <c r="P617" s="1" t="s">
        <v>36</v>
      </c>
      <c r="Q617" s="1" t="s">
        <v>1645</v>
      </c>
      <c r="R617" s="1" t="s">
        <v>1646</v>
      </c>
    </row>
    <row r="618" spans="1:18" x14ac:dyDescent="0.45">
      <c r="A618" s="6">
        <f t="shared" si="10"/>
        <v>50282</v>
      </c>
      <c r="B618" s="6">
        <f>COUNTIF(D$1:D618,D618)</f>
        <v>2</v>
      </c>
      <c r="C618" s="1">
        <v>5028</v>
      </c>
      <c r="D618" s="1" t="s">
        <v>1075</v>
      </c>
      <c r="F618" s="1" t="s">
        <v>1076</v>
      </c>
      <c r="G618" s="1" t="s">
        <v>145</v>
      </c>
      <c r="I618" s="1" t="s">
        <v>278</v>
      </c>
      <c r="K618" s="1" t="s">
        <v>1435</v>
      </c>
      <c r="N618" s="1" t="s">
        <v>1642</v>
      </c>
      <c r="O618" s="1" t="s">
        <v>34</v>
      </c>
      <c r="P618" s="1" t="s">
        <v>36</v>
      </c>
      <c r="Q618" s="1" t="s">
        <v>1645</v>
      </c>
      <c r="R618" s="1" t="s">
        <v>1646</v>
      </c>
    </row>
    <row r="619" spans="1:18" x14ac:dyDescent="0.45">
      <c r="A619" s="6">
        <f t="shared" si="10"/>
        <v>50191</v>
      </c>
      <c r="B619" s="6">
        <f>COUNTIF(D$1:D619,D619)</f>
        <v>1</v>
      </c>
      <c r="C619" s="1">
        <v>5019</v>
      </c>
      <c r="D619" s="1" t="s">
        <v>1436</v>
      </c>
      <c r="F619" s="1" t="s">
        <v>1437</v>
      </c>
      <c r="G619" s="1" t="s">
        <v>145</v>
      </c>
      <c r="I619" s="1" t="s">
        <v>265</v>
      </c>
      <c r="K619" s="1" t="s">
        <v>1438</v>
      </c>
      <c r="N619" s="1" t="s">
        <v>1642</v>
      </c>
      <c r="O619" s="1" t="s">
        <v>34</v>
      </c>
      <c r="P619" s="1" t="s">
        <v>36</v>
      </c>
      <c r="Q619" s="1" t="s">
        <v>1645</v>
      </c>
      <c r="R619" s="1" t="s">
        <v>1646</v>
      </c>
    </row>
    <row r="620" spans="1:18" x14ac:dyDescent="0.45">
      <c r="A620" s="6">
        <f t="shared" si="10"/>
        <v>5132</v>
      </c>
      <c r="B620" s="6">
        <f>COUNTIF(D$1:D620,D620)</f>
        <v>2</v>
      </c>
      <c r="C620" s="1">
        <v>513</v>
      </c>
      <c r="D620" s="1" t="s">
        <v>1116</v>
      </c>
      <c r="F620" s="1" t="s">
        <v>1117</v>
      </c>
      <c r="G620" s="1" t="s">
        <v>243</v>
      </c>
      <c r="I620" s="1" t="s">
        <v>265</v>
      </c>
      <c r="K620" s="1" t="s">
        <v>1439</v>
      </c>
      <c r="N620" s="1" t="s">
        <v>1642</v>
      </c>
      <c r="O620" s="1" t="s">
        <v>34</v>
      </c>
      <c r="P620" s="1" t="s">
        <v>36</v>
      </c>
      <c r="Q620" s="1" t="s">
        <v>1645</v>
      </c>
      <c r="R620" s="1" t="s">
        <v>1646</v>
      </c>
    </row>
    <row r="621" spans="1:18" x14ac:dyDescent="0.45">
      <c r="A621" s="6">
        <f t="shared" si="10"/>
        <v>54301</v>
      </c>
      <c r="B621" s="6">
        <f>COUNTIF(D$1:D621,D621)</f>
        <v>1</v>
      </c>
      <c r="C621" s="1">
        <v>5430</v>
      </c>
      <c r="D621" s="1" t="s">
        <v>1440</v>
      </c>
      <c r="F621" s="1" t="s">
        <v>1441</v>
      </c>
      <c r="G621" s="1" t="s">
        <v>106</v>
      </c>
      <c r="I621" s="1" t="s">
        <v>278</v>
      </c>
      <c r="K621" s="1" t="s">
        <v>1442</v>
      </c>
      <c r="N621" s="1" t="s">
        <v>1642</v>
      </c>
      <c r="O621" s="1" t="s">
        <v>34</v>
      </c>
      <c r="P621" s="1" t="s">
        <v>36</v>
      </c>
      <c r="Q621" s="1" t="s">
        <v>1645</v>
      </c>
      <c r="R621" s="1" t="s">
        <v>1646</v>
      </c>
    </row>
    <row r="622" spans="1:18" x14ac:dyDescent="0.45">
      <c r="A622" s="6">
        <f t="shared" si="10"/>
        <v>50222</v>
      </c>
      <c r="B622" s="6">
        <f>COUNTIF(D$1:D622,D622)</f>
        <v>2</v>
      </c>
      <c r="C622" s="1">
        <v>5022</v>
      </c>
      <c r="D622" s="1" t="s">
        <v>1121</v>
      </c>
      <c r="F622" s="1" t="s">
        <v>1122</v>
      </c>
      <c r="G622" s="1" t="s">
        <v>145</v>
      </c>
      <c r="I622" s="1" t="s">
        <v>278</v>
      </c>
      <c r="K622" s="1" t="s">
        <v>1443</v>
      </c>
      <c r="N622" s="1" t="s">
        <v>1642</v>
      </c>
      <c r="O622" s="1" t="s">
        <v>34</v>
      </c>
      <c r="P622" s="1" t="s">
        <v>36</v>
      </c>
      <c r="Q622" s="1" t="s">
        <v>1645</v>
      </c>
      <c r="R622" s="1" t="s">
        <v>1646</v>
      </c>
    </row>
    <row r="623" spans="1:18" x14ac:dyDescent="0.45">
      <c r="A623" s="6">
        <f t="shared" si="10"/>
        <v>5151</v>
      </c>
      <c r="B623" s="6">
        <f>COUNTIF(D$1:D623,D623)</f>
        <v>1</v>
      </c>
      <c r="C623" s="1">
        <v>515</v>
      </c>
      <c r="D623" s="1" t="s">
        <v>1444</v>
      </c>
      <c r="F623" s="1" t="s">
        <v>1445</v>
      </c>
      <c r="G623" s="1" t="s">
        <v>243</v>
      </c>
      <c r="I623" s="1" t="s">
        <v>278</v>
      </c>
      <c r="K623" s="1" t="s">
        <v>1446</v>
      </c>
      <c r="N623" s="1" t="s">
        <v>1642</v>
      </c>
      <c r="O623" s="1" t="s">
        <v>34</v>
      </c>
      <c r="P623" s="1" t="s">
        <v>36</v>
      </c>
      <c r="Q623" s="1" t="s">
        <v>1645</v>
      </c>
      <c r="R623" s="1" t="s">
        <v>1646</v>
      </c>
    </row>
    <row r="624" spans="1:18" x14ac:dyDescent="0.45">
      <c r="A624" s="6">
        <f t="shared" si="10"/>
        <v>1032</v>
      </c>
      <c r="B624" s="6">
        <f>COUNTIF(D$1:D624,D624)</f>
        <v>2</v>
      </c>
      <c r="C624" s="1">
        <v>103</v>
      </c>
      <c r="D624" s="1" t="s">
        <v>1146</v>
      </c>
      <c r="F624" s="1" t="s">
        <v>1147</v>
      </c>
      <c r="G624" s="1" t="s">
        <v>134</v>
      </c>
      <c r="I624" s="1" t="s">
        <v>278</v>
      </c>
      <c r="K624" s="1" t="s">
        <v>1447</v>
      </c>
      <c r="N624" s="1" t="s">
        <v>1642</v>
      </c>
      <c r="O624" s="1" t="s">
        <v>34</v>
      </c>
      <c r="P624" s="1" t="s">
        <v>36</v>
      </c>
      <c r="Q624" s="1" t="s">
        <v>1645</v>
      </c>
      <c r="R624" s="1" t="s">
        <v>1646</v>
      </c>
    </row>
    <row r="625" spans="1:18" x14ac:dyDescent="0.45">
      <c r="A625" s="6">
        <f t="shared" si="10"/>
        <v>1062</v>
      </c>
      <c r="B625" s="6">
        <f>COUNTIF(D$1:D625,D625)</f>
        <v>2</v>
      </c>
      <c r="C625" s="1">
        <v>106</v>
      </c>
      <c r="D625" s="1" t="s">
        <v>1097</v>
      </c>
      <c r="F625" s="1" t="s">
        <v>1098</v>
      </c>
      <c r="G625" s="1" t="s">
        <v>134</v>
      </c>
      <c r="I625" s="1" t="s">
        <v>278</v>
      </c>
      <c r="K625" s="1" t="s">
        <v>1448</v>
      </c>
      <c r="N625" s="1" t="s">
        <v>1642</v>
      </c>
      <c r="O625" s="1" t="s">
        <v>34</v>
      </c>
      <c r="P625" s="1" t="s">
        <v>36</v>
      </c>
      <c r="Q625" s="1" t="s">
        <v>1645</v>
      </c>
      <c r="R625" s="1" t="s">
        <v>1646</v>
      </c>
    </row>
    <row r="626" spans="1:18" x14ac:dyDescent="0.45">
      <c r="A626" s="6">
        <f t="shared" si="10"/>
        <v>1012</v>
      </c>
      <c r="B626" s="6">
        <f>COUNTIF(D$1:D626,D626)</f>
        <v>2</v>
      </c>
      <c r="C626" s="1">
        <v>101</v>
      </c>
      <c r="D626" s="1" t="s">
        <v>1127</v>
      </c>
      <c r="F626" s="1" t="s">
        <v>1128</v>
      </c>
      <c r="G626" s="1" t="s">
        <v>134</v>
      </c>
      <c r="I626" s="1" t="s">
        <v>278</v>
      </c>
      <c r="K626" s="1" t="s">
        <v>1449</v>
      </c>
      <c r="N626" s="1" t="s">
        <v>1642</v>
      </c>
      <c r="O626" s="1" t="s">
        <v>34</v>
      </c>
      <c r="P626" s="1" t="s">
        <v>36</v>
      </c>
      <c r="Q626" s="1" t="s">
        <v>1645</v>
      </c>
      <c r="R626" s="1" t="s">
        <v>1646</v>
      </c>
    </row>
    <row r="627" spans="1:18" x14ac:dyDescent="0.45">
      <c r="A627" s="6">
        <f t="shared" si="10"/>
        <v>50312</v>
      </c>
      <c r="B627" s="6">
        <f>COUNTIF(D$1:D627,D627)</f>
        <v>2</v>
      </c>
      <c r="C627" s="1">
        <v>5031</v>
      </c>
      <c r="D627" s="1" t="s">
        <v>1063</v>
      </c>
      <c r="F627" s="1" t="s">
        <v>1064</v>
      </c>
      <c r="G627" s="1" t="s">
        <v>145</v>
      </c>
      <c r="I627" s="1" t="s">
        <v>278</v>
      </c>
      <c r="K627" s="1" t="s">
        <v>1450</v>
      </c>
      <c r="N627" s="1" t="s">
        <v>1642</v>
      </c>
      <c r="O627" s="1" t="s">
        <v>34</v>
      </c>
      <c r="P627" s="1" t="s">
        <v>36</v>
      </c>
      <c r="Q627" s="1" t="s">
        <v>1645</v>
      </c>
      <c r="R627" s="1" t="s">
        <v>1646</v>
      </c>
    </row>
    <row r="628" spans="1:18" x14ac:dyDescent="0.45">
      <c r="A628" s="6">
        <f t="shared" si="10"/>
        <v>50252</v>
      </c>
      <c r="B628" s="6">
        <f>COUNTIF(D$1:D628,D628)</f>
        <v>2</v>
      </c>
      <c r="C628" s="1">
        <v>5025</v>
      </c>
      <c r="D628" s="1" t="s">
        <v>1079</v>
      </c>
      <c r="F628" s="1" t="s">
        <v>1080</v>
      </c>
      <c r="G628" s="1" t="s">
        <v>145</v>
      </c>
      <c r="I628" s="1" t="s">
        <v>265</v>
      </c>
      <c r="K628" s="1" t="s">
        <v>1648</v>
      </c>
      <c r="N628" s="1" t="s">
        <v>1642</v>
      </c>
      <c r="O628" s="1" t="s">
        <v>34</v>
      </c>
      <c r="P628" s="1" t="s">
        <v>36</v>
      </c>
      <c r="Q628" s="1" t="s">
        <v>1645</v>
      </c>
      <c r="R628" s="1" t="s">
        <v>1646</v>
      </c>
    </row>
    <row r="629" spans="1:18" x14ac:dyDescent="0.45">
      <c r="A629" s="6">
        <f t="shared" si="10"/>
        <v>32051</v>
      </c>
      <c r="B629" s="6">
        <f>COUNTIF(D$1:D629,D629)</f>
        <v>1</v>
      </c>
      <c r="C629" s="1">
        <v>3205</v>
      </c>
      <c r="D629" s="1" t="s">
        <v>1451</v>
      </c>
      <c r="F629" s="1" t="s">
        <v>1452</v>
      </c>
      <c r="G629" s="1" t="s">
        <v>1453</v>
      </c>
      <c r="I629" s="1" t="s">
        <v>64</v>
      </c>
      <c r="K629" s="1" t="s">
        <v>1454</v>
      </c>
      <c r="N629" s="1" t="s">
        <v>1628</v>
      </c>
      <c r="O629" s="1" t="s">
        <v>34</v>
      </c>
      <c r="P629" s="1" t="s">
        <v>36</v>
      </c>
      <c r="Q629" s="1" t="s">
        <v>1645</v>
      </c>
      <c r="R629" s="1" t="s">
        <v>1646</v>
      </c>
    </row>
    <row r="630" spans="1:18" x14ac:dyDescent="0.45">
      <c r="A630" s="6">
        <f t="shared" si="10"/>
        <v>54912</v>
      </c>
      <c r="B630" s="6">
        <f>COUNTIF(D$1:D630,D630)</f>
        <v>2</v>
      </c>
      <c r="C630" s="1">
        <v>5491</v>
      </c>
      <c r="D630" s="1" t="s">
        <v>219</v>
      </c>
      <c r="F630" s="1" t="s">
        <v>220</v>
      </c>
      <c r="G630" s="1" t="s">
        <v>221</v>
      </c>
      <c r="K630" s="1" t="s">
        <v>1455</v>
      </c>
      <c r="N630" s="1" t="s">
        <v>1628</v>
      </c>
      <c r="O630" s="1" t="s">
        <v>34</v>
      </c>
      <c r="P630" s="1" t="s">
        <v>36</v>
      </c>
      <c r="Q630" s="1" t="s">
        <v>1645</v>
      </c>
      <c r="R630" s="1" t="s">
        <v>1646</v>
      </c>
    </row>
    <row r="631" spans="1:18" x14ac:dyDescent="0.45">
      <c r="A631" s="6">
        <f t="shared" si="10"/>
        <v>30171</v>
      </c>
      <c r="B631" s="6">
        <f>COUNTIF(D$1:D631,D631)</f>
        <v>1</v>
      </c>
      <c r="C631" s="1">
        <v>3017</v>
      </c>
      <c r="D631" s="1" t="s">
        <v>1456</v>
      </c>
      <c r="F631" s="1" t="s">
        <v>1457</v>
      </c>
      <c r="G631" s="1" t="s">
        <v>50</v>
      </c>
      <c r="I631" s="1" t="s">
        <v>56</v>
      </c>
      <c r="K631" s="1" t="s">
        <v>1458</v>
      </c>
      <c r="N631" s="1" t="s">
        <v>1628</v>
      </c>
      <c r="O631" s="1" t="s">
        <v>34</v>
      </c>
      <c r="P631" s="1" t="s">
        <v>36</v>
      </c>
      <c r="Q631" s="1" t="s">
        <v>1645</v>
      </c>
      <c r="R631" s="1" t="s">
        <v>1646</v>
      </c>
    </row>
    <row r="632" spans="1:18" x14ac:dyDescent="0.45">
      <c r="A632" s="6">
        <f t="shared" si="10"/>
        <v>32021</v>
      </c>
      <c r="B632" s="6">
        <f>COUNTIF(D$1:D632,D632)</f>
        <v>1</v>
      </c>
      <c r="C632" s="1">
        <v>3202</v>
      </c>
      <c r="D632" s="1" t="s">
        <v>1459</v>
      </c>
      <c r="F632" s="1" t="s">
        <v>1460</v>
      </c>
      <c r="G632" s="1" t="s">
        <v>1453</v>
      </c>
      <c r="I632" s="1" t="s">
        <v>64</v>
      </c>
      <c r="K632" s="1" t="s">
        <v>1461</v>
      </c>
      <c r="N632" s="1" t="s">
        <v>1628</v>
      </c>
      <c r="O632" s="1" t="s">
        <v>34</v>
      </c>
      <c r="P632" s="1" t="s">
        <v>36</v>
      </c>
      <c r="Q632" s="1" t="s">
        <v>1645</v>
      </c>
      <c r="R632" s="1" t="s">
        <v>1646</v>
      </c>
    </row>
    <row r="633" spans="1:18" x14ac:dyDescent="0.45">
      <c r="A633" s="6">
        <f t="shared" si="10"/>
        <v>32011</v>
      </c>
      <c r="B633" s="6">
        <f>COUNTIF(D$1:D633,D633)</f>
        <v>1</v>
      </c>
      <c r="C633" s="1">
        <v>3201</v>
      </c>
      <c r="D633" s="1" t="s">
        <v>1462</v>
      </c>
      <c r="F633" s="1" t="s">
        <v>1463</v>
      </c>
      <c r="G633" s="1" t="s">
        <v>1453</v>
      </c>
      <c r="I633" s="1" t="s">
        <v>64</v>
      </c>
      <c r="K633" s="1" t="s">
        <v>1464</v>
      </c>
      <c r="N633" s="1" t="s">
        <v>1628</v>
      </c>
      <c r="O633" s="1" t="s">
        <v>34</v>
      </c>
      <c r="P633" s="1" t="s">
        <v>36</v>
      </c>
      <c r="Q633" s="1" t="s">
        <v>1645</v>
      </c>
      <c r="R633" s="1" t="s">
        <v>1646</v>
      </c>
    </row>
    <row r="634" spans="1:18" x14ac:dyDescent="0.45">
      <c r="A634" s="6">
        <f t="shared" si="10"/>
        <v>33021</v>
      </c>
      <c r="B634" s="6">
        <f>COUNTIF(D$1:D634,D634)</f>
        <v>1</v>
      </c>
      <c r="C634" s="1">
        <v>3302</v>
      </c>
      <c r="D634" s="1" t="s">
        <v>1465</v>
      </c>
      <c r="F634" s="1" t="s">
        <v>1466</v>
      </c>
      <c r="G634" s="1" t="s">
        <v>55</v>
      </c>
      <c r="I634" s="1" t="s">
        <v>51</v>
      </c>
      <c r="K634" s="1" t="s">
        <v>1467</v>
      </c>
      <c r="N634" s="1" t="s">
        <v>1628</v>
      </c>
      <c r="O634" s="1" t="s">
        <v>34</v>
      </c>
      <c r="P634" s="1" t="s">
        <v>36</v>
      </c>
      <c r="Q634" s="1" t="s">
        <v>1645</v>
      </c>
      <c r="R634" s="1" t="s">
        <v>1646</v>
      </c>
    </row>
    <row r="635" spans="1:18" x14ac:dyDescent="0.45">
      <c r="A635" s="6">
        <f t="shared" si="10"/>
        <v>32031</v>
      </c>
      <c r="B635" s="6">
        <f>COUNTIF(D$1:D635,D635)</f>
        <v>1</v>
      </c>
      <c r="C635" s="1">
        <v>3203</v>
      </c>
      <c r="D635" s="1" t="s">
        <v>1468</v>
      </c>
      <c r="F635" s="1" t="s">
        <v>1469</v>
      </c>
      <c r="G635" s="1" t="s">
        <v>1453</v>
      </c>
      <c r="I635" s="1" t="s">
        <v>64</v>
      </c>
      <c r="K635" s="1" t="s">
        <v>1470</v>
      </c>
      <c r="N635" s="1" t="s">
        <v>1628</v>
      </c>
      <c r="O635" s="1" t="s">
        <v>34</v>
      </c>
      <c r="P635" s="1" t="s">
        <v>36</v>
      </c>
      <c r="Q635" s="1" t="s">
        <v>1645</v>
      </c>
      <c r="R635" s="1" t="s">
        <v>1646</v>
      </c>
    </row>
    <row r="636" spans="1:18" x14ac:dyDescent="0.45">
      <c r="A636" s="6">
        <f t="shared" si="10"/>
        <v>30572</v>
      </c>
      <c r="B636" s="6">
        <f>COUNTIF(D$1:D636,D636)</f>
        <v>2</v>
      </c>
      <c r="C636" s="1">
        <v>3057</v>
      </c>
      <c r="D636" s="1" t="s">
        <v>198</v>
      </c>
      <c r="F636" s="1" t="s">
        <v>199</v>
      </c>
      <c r="G636" s="1" t="s">
        <v>63</v>
      </c>
      <c r="I636" s="1" t="s">
        <v>56</v>
      </c>
      <c r="K636" s="1" t="s">
        <v>1471</v>
      </c>
      <c r="N636" s="1" t="s">
        <v>1628</v>
      </c>
      <c r="O636" s="1" t="s">
        <v>34</v>
      </c>
      <c r="P636" s="1" t="s">
        <v>36</v>
      </c>
      <c r="Q636" s="1" t="s">
        <v>1645</v>
      </c>
      <c r="R636" s="1" t="s">
        <v>1646</v>
      </c>
    </row>
    <row r="637" spans="1:18" x14ac:dyDescent="0.45">
      <c r="A637" s="6">
        <f t="shared" ref="A637:A700" si="11">IFERROR(C637*10+B637,"")</f>
        <v>30672</v>
      </c>
      <c r="B637" s="6">
        <f>COUNTIF(D$1:D637,D637)</f>
        <v>2</v>
      </c>
      <c r="C637" s="1">
        <v>3067</v>
      </c>
      <c r="D637" s="1" t="s">
        <v>166</v>
      </c>
      <c r="F637" s="1" t="s">
        <v>167</v>
      </c>
      <c r="G637" s="1" t="s">
        <v>63</v>
      </c>
      <c r="I637" s="1" t="s">
        <v>64</v>
      </c>
      <c r="K637" s="1" t="s">
        <v>1472</v>
      </c>
      <c r="N637" s="1" t="s">
        <v>1628</v>
      </c>
      <c r="O637" s="1" t="s">
        <v>34</v>
      </c>
      <c r="P637" s="1" t="s">
        <v>36</v>
      </c>
      <c r="Q637" s="1" t="s">
        <v>1645</v>
      </c>
      <c r="R637" s="1" t="s">
        <v>1646</v>
      </c>
    </row>
    <row r="638" spans="1:18" x14ac:dyDescent="0.45">
      <c r="A638" s="6">
        <f t="shared" si="11"/>
        <v>32041</v>
      </c>
      <c r="B638" s="6">
        <f>COUNTIF(D$1:D638,D638)</f>
        <v>1</v>
      </c>
      <c r="C638" s="1">
        <v>3204</v>
      </c>
      <c r="D638" s="1" t="s">
        <v>1473</v>
      </c>
      <c r="F638" s="1" t="s">
        <v>1474</v>
      </c>
      <c r="G638" s="1" t="s">
        <v>1453</v>
      </c>
      <c r="I638" s="1" t="s">
        <v>64</v>
      </c>
      <c r="K638" s="1" t="s">
        <v>1475</v>
      </c>
      <c r="N638" s="1" t="s">
        <v>1628</v>
      </c>
      <c r="O638" s="1" t="s">
        <v>34</v>
      </c>
      <c r="P638" s="1" t="s">
        <v>36</v>
      </c>
      <c r="Q638" s="1" t="s">
        <v>1645</v>
      </c>
      <c r="R638" s="1" t="s">
        <v>1646</v>
      </c>
    </row>
    <row r="639" spans="1:18" x14ac:dyDescent="0.45">
      <c r="A639" s="6">
        <f t="shared" si="11"/>
        <v>30051</v>
      </c>
      <c r="B639" s="6">
        <f>COUNTIF(D$1:D639,D639)</f>
        <v>1</v>
      </c>
      <c r="C639" s="1">
        <v>3005</v>
      </c>
      <c r="D639" s="1" t="s">
        <v>1476</v>
      </c>
      <c r="F639" s="1" t="s">
        <v>1477</v>
      </c>
      <c r="G639" s="1" t="s">
        <v>50</v>
      </c>
      <c r="I639" s="1" t="s">
        <v>51</v>
      </c>
      <c r="K639" s="1" t="s">
        <v>1478</v>
      </c>
      <c r="N639" s="1" t="s">
        <v>1628</v>
      </c>
      <c r="O639" s="1" t="s">
        <v>34</v>
      </c>
      <c r="P639" s="1" t="s">
        <v>36</v>
      </c>
      <c r="Q639" s="1" t="s">
        <v>1645</v>
      </c>
      <c r="R639" s="1" t="s">
        <v>1646</v>
      </c>
    </row>
    <row r="640" spans="1:18" x14ac:dyDescent="0.45">
      <c r="A640" s="6">
        <f t="shared" si="11"/>
        <v>32001</v>
      </c>
      <c r="B640" s="6">
        <f>COUNTIF(D$1:D640,D640)</f>
        <v>1</v>
      </c>
      <c r="C640" s="1">
        <v>3200</v>
      </c>
      <c r="D640" s="1" t="s">
        <v>1479</v>
      </c>
      <c r="F640" s="1" t="s">
        <v>1480</v>
      </c>
      <c r="G640" s="1" t="s">
        <v>1453</v>
      </c>
      <c r="I640" s="1" t="s">
        <v>64</v>
      </c>
      <c r="K640" s="1" t="s">
        <v>1481</v>
      </c>
      <c r="N640" s="1" t="s">
        <v>1628</v>
      </c>
      <c r="O640" s="1" t="s">
        <v>34</v>
      </c>
      <c r="P640" s="1" t="s">
        <v>36</v>
      </c>
      <c r="Q640" s="1" t="s">
        <v>1645</v>
      </c>
      <c r="R640" s="1" t="s">
        <v>1646</v>
      </c>
    </row>
    <row r="641" spans="1:18" x14ac:dyDescent="0.45">
      <c r="A641" s="6">
        <f t="shared" si="11"/>
        <v>31032</v>
      </c>
      <c r="B641" s="6">
        <f>COUNTIF(D$1:D641,D641)</f>
        <v>2</v>
      </c>
      <c r="C641" s="1">
        <v>3103</v>
      </c>
      <c r="D641" s="1" t="s">
        <v>1172</v>
      </c>
      <c r="F641" s="1" t="s">
        <v>1173</v>
      </c>
      <c r="G641" s="1" t="s">
        <v>209</v>
      </c>
      <c r="I641" s="1" t="s">
        <v>56</v>
      </c>
      <c r="K641" s="1" t="s">
        <v>1482</v>
      </c>
      <c r="N641" s="1" t="s">
        <v>1628</v>
      </c>
      <c r="O641" s="1" t="s">
        <v>34</v>
      </c>
      <c r="P641" s="1" t="s">
        <v>36</v>
      </c>
      <c r="Q641" s="1" t="s">
        <v>1645</v>
      </c>
      <c r="R641" s="1" t="s">
        <v>1646</v>
      </c>
    </row>
    <row r="642" spans="1:18" x14ac:dyDescent="0.45">
      <c r="A642" s="6">
        <f t="shared" si="11"/>
        <v>31572</v>
      </c>
      <c r="B642" s="6">
        <f>COUNTIF(D$1:D642,D642)</f>
        <v>2</v>
      </c>
      <c r="C642" s="1">
        <v>3157</v>
      </c>
      <c r="D642" s="1" t="s">
        <v>554</v>
      </c>
      <c r="F642" s="1" t="s">
        <v>555</v>
      </c>
      <c r="G642" s="1" t="s">
        <v>556</v>
      </c>
      <c r="I642" s="1" t="s">
        <v>56</v>
      </c>
      <c r="K642" s="1" t="s">
        <v>1483</v>
      </c>
      <c r="N642" s="1" t="s">
        <v>1628</v>
      </c>
      <c r="O642" s="1" t="s">
        <v>34</v>
      </c>
      <c r="P642" s="1" t="s">
        <v>36</v>
      </c>
      <c r="Q642" s="1" t="s">
        <v>1645</v>
      </c>
      <c r="R642" s="1" t="s">
        <v>1646</v>
      </c>
    </row>
    <row r="643" spans="1:18" x14ac:dyDescent="0.45">
      <c r="A643" s="6">
        <f t="shared" si="11"/>
        <v>31581</v>
      </c>
      <c r="B643" s="6">
        <f>COUNTIF(D$1:D643,D643)</f>
        <v>1</v>
      </c>
      <c r="C643" s="1">
        <v>3158</v>
      </c>
      <c r="D643" s="1" t="s">
        <v>1484</v>
      </c>
      <c r="F643" s="1" t="s">
        <v>1485</v>
      </c>
      <c r="G643" s="1" t="s">
        <v>556</v>
      </c>
      <c r="I643" s="1" t="s">
        <v>56</v>
      </c>
      <c r="K643" s="1" t="s">
        <v>1486</v>
      </c>
      <c r="N643" s="1" t="s">
        <v>1628</v>
      </c>
      <c r="O643" s="1" t="s">
        <v>34</v>
      </c>
      <c r="P643" s="1" t="s">
        <v>36</v>
      </c>
      <c r="Q643" s="1" t="s">
        <v>1645</v>
      </c>
      <c r="R643" s="1" t="s">
        <v>1646</v>
      </c>
    </row>
    <row r="644" spans="1:18" x14ac:dyDescent="0.45">
      <c r="A644" s="6">
        <f t="shared" si="11"/>
        <v>181</v>
      </c>
      <c r="B644" s="6">
        <f>COUNTIF(D$1:D644,D644)</f>
        <v>1</v>
      </c>
      <c r="C644" s="1">
        <v>18</v>
      </c>
      <c r="D644" s="1" t="s">
        <v>1487</v>
      </c>
      <c r="F644" s="1" t="s">
        <v>1488</v>
      </c>
      <c r="G644" s="1" t="s">
        <v>1489</v>
      </c>
      <c r="K644" s="1" t="s">
        <v>1490</v>
      </c>
      <c r="N644" s="1" t="s">
        <v>1628</v>
      </c>
      <c r="O644" s="1" t="s">
        <v>34</v>
      </c>
      <c r="P644" s="1" t="s">
        <v>36</v>
      </c>
      <c r="Q644" s="1" t="s">
        <v>1645</v>
      </c>
      <c r="R644" s="1" t="s">
        <v>1646</v>
      </c>
    </row>
    <row r="645" spans="1:18" x14ac:dyDescent="0.45">
      <c r="A645" s="6">
        <f t="shared" si="11"/>
        <v>32</v>
      </c>
      <c r="B645" s="6">
        <f>COUNTIF(D$1:D645,D645)</f>
        <v>2</v>
      </c>
      <c r="C645" s="1">
        <v>3</v>
      </c>
      <c r="D645" s="1" t="s">
        <v>229</v>
      </c>
      <c r="F645" s="1" t="s">
        <v>230</v>
      </c>
      <c r="G645" s="1" t="s">
        <v>231</v>
      </c>
      <c r="K645" s="1" t="s">
        <v>1648</v>
      </c>
      <c r="N645" s="1" t="s">
        <v>1628</v>
      </c>
      <c r="O645" s="1" t="s">
        <v>34</v>
      </c>
      <c r="P645" s="1" t="s">
        <v>36</v>
      </c>
      <c r="Q645" s="1" t="s">
        <v>1645</v>
      </c>
      <c r="R645" s="1" t="s">
        <v>1646</v>
      </c>
    </row>
    <row r="646" spans="1:18" x14ac:dyDescent="0.45">
      <c r="A646" s="6">
        <f t="shared" si="11"/>
        <v>30542</v>
      </c>
      <c r="B646" s="6">
        <f>COUNTIF(D$1:D646,D646)</f>
        <v>2</v>
      </c>
      <c r="C646" s="1">
        <v>3054</v>
      </c>
      <c r="D646" s="1" t="s">
        <v>542</v>
      </c>
      <c r="F646" s="1" t="s">
        <v>543</v>
      </c>
      <c r="G646" s="1" t="s">
        <v>63</v>
      </c>
      <c r="I646" s="1" t="s">
        <v>51</v>
      </c>
      <c r="K646" s="1" t="s">
        <v>1648</v>
      </c>
      <c r="N646" s="1" t="s">
        <v>1628</v>
      </c>
      <c r="O646" s="1" t="s">
        <v>34</v>
      </c>
      <c r="P646" s="1" t="s">
        <v>36</v>
      </c>
      <c r="Q646" s="1" t="s">
        <v>1645</v>
      </c>
      <c r="R646" s="1" t="s">
        <v>1646</v>
      </c>
    </row>
    <row r="647" spans="1:18" x14ac:dyDescent="0.45">
      <c r="A647" s="6">
        <f t="shared" si="11"/>
        <v>32361</v>
      </c>
      <c r="B647" s="6">
        <f>COUNTIF(D$1:D647,D647)</f>
        <v>1</v>
      </c>
      <c r="C647" s="1">
        <v>3236</v>
      </c>
      <c r="D647" s="1" t="s">
        <v>1491</v>
      </c>
      <c r="F647" s="1" t="s">
        <v>1492</v>
      </c>
      <c r="G647" s="1" t="s">
        <v>1453</v>
      </c>
      <c r="I647" s="1" t="s">
        <v>64</v>
      </c>
      <c r="K647" s="1" t="s">
        <v>1493</v>
      </c>
      <c r="N647" s="1" t="s">
        <v>1622</v>
      </c>
      <c r="O647" s="1" t="s">
        <v>35</v>
      </c>
      <c r="P647" s="1" t="s">
        <v>36</v>
      </c>
      <c r="Q647" s="1" t="s">
        <v>1645</v>
      </c>
      <c r="R647" s="1" t="s">
        <v>1646</v>
      </c>
    </row>
    <row r="648" spans="1:18" x14ac:dyDescent="0.45">
      <c r="A648" s="6">
        <f t="shared" si="11"/>
        <v>30012</v>
      </c>
      <c r="B648" s="6">
        <f>COUNTIF(D$1:D648,D648)</f>
        <v>2</v>
      </c>
      <c r="C648" s="1">
        <v>3001</v>
      </c>
      <c r="D648" s="1" t="s">
        <v>48</v>
      </c>
      <c r="F648" s="1" t="s">
        <v>49</v>
      </c>
      <c r="G648" s="1" t="s">
        <v>50</v>
      </c>
      <c r="I648" s="1" t="s">
        <v>51</v>
      </c>
      <c r="K648" s="1" t="s">
        <v>1494</v>
      </c>
      <c r="N648" s="1" t="s">
        <v>1622</v>
      </c>
      <c r="O648" s="1" t="s">
        <v>35</v>
      </c>
      <c r="P648" s="1" t="s">
        <v>36</v>
      </c>
      <c r="Q648" s="1" t="s">
        <v>1645</v>
      </c>
      <c r="R648" s="1" t="s">
        <v>1646</v>
      </c>
    </row>
    <row r="649" spans="1:18" x14ac:dyDescent="0.45">
      <c r="A649" s="6">
        <f t="shared" si="11"/>
        <v>30713</v>
      </c>
      <c r="B649" s="6">
        <f>COUNTIF(D$1:D649,D649)</f>
        <v>3</v>
      </c>
      <c r="C649" s="1">
        <v>3071</v>
      </c>
      <c r="D649" s="1" t="s">
        <v>61</v>
      </c>
      <c r="F649" s="1" t="s">
        <v>62</v>
      </c>
      <c r="G649" s="1" t="s">
        <v>63</v>
      </c>
      <c r="I649" s="1" t="s">
        <v>64</v>
      </c>
      <c r="K649" s="1" t="s">
        <v>1495</v>
      </c>
      <c r="N649" s="1" t="s">
        <v>1622</v>
      </c>
      <c r="O649" s="1" t="s">
        <v>35</v>
      </c>
      <c r="P649" s="1" t="s">
        <v>36</v>
      </c>
      <c r="Q649" s="1" t="s">
        <v>1645</v>
      </c>
      <c r="R649" s="1" t="s">
        <v>1646</v>
      </c>
    </row>
    <row r="650" spans="1:18" x14ac:dyDescent="0.45">
      <c r="A650" s="6">
        <f t="shared" si="11"/>
        <v>33101</v>
      </c>
      <c r="B650" s="6">
        <f>COUNTIF(D$1:D650,D650)</f>
        <v>1</v>
      </c>
      <c r="C650" s="1">
        <v>3310</v>
      </c>
      <c r="D650" s="1" t="s">
        <v>1496</v>
      </c>
      <c r="F650" s="1" t="s">
        <v>1497</v>
      </c>
      <c r="G650" s="1" t="s">
        <v>55</v>
      </c>
      <c r="I650" s="1" t="s">
        <v>56</v>
      </c>
      <c r="K650" s="1" t="s">
        <v>1498</v>
      </c>
      <c r="N650" s="1" t="s">
        <v>1622</v>
      </c>
      <c r="O650" s="1" t="s">
        <v>35</v>
      </c>
      <c r="P650" s="1" t="s">
        <v>36</v>
      </c>
      <c r="Q650" s="1" t="s">
        <v>1645</v>
      </c>
      <c r="R650" s="1" t="s">
        <v>1646</v>
      </c>
    </row>
    <row r="651" spans="1:18" x14ac:dyDescent="0.45">
      <c r="A651" s="6">
        <f t="shared" si="11"/>
        <v>30752</v>
      </c>
      <c r="B651" s="6">
        <f>COUNTIF(D$1:D651,D651)</f>
        <v>2</v>
      </c>
      <c r="C651" s="1">
        <v>3075</v>
      </c>
      <c r="D651" s="1" t="s">
        <v>65</v>
      </c>
      <c r="F651" s="1" t="s">
        <v>66</v>
      </c>
      <c r="G651" s="1" t="s">
        <v>63</v>
      </c>
      <c r="I651" s="1" t="s">
        <v>64</v>
      </c>
      <c r="K651" s="1" t="s">
        <v>1499</v>
      </c>
      <c r="N651" s="1" t="s">
        <v>1622</v>
      </c>
      <c r="O651" s="1" t="s">
        <v>35</v>
      </c>
      <c r="P651" s="1" t="s">
        <v>36</v>
      </c>
      <c r="Q651" s="1" t="s">
        <v>1645</v>
      </c>
      <c r="R651" s="1" t="s">
        <v>1646</v>
      </c>
    </row>
    <row r="652" spans="1:18" x14ac:dyDescent="0.45">
      <c r="A652" s="6">
        <f t="shared" si="11"/>
        <v>33112</v>
      </c>
      <c r="B652" s="6">
        <f>COUNTIF(D$1:D652,D652)</f>
        <v>2</v>
      </c>
      <c r="C652" s="1">
        <v>3311</v>
      </c>
      <c r="D652" s="1" t="s">
        <v>53</v>
      </c>
      <c r="F652" s="1" t="s">
        <v>54</v>
      </c>
      <c r="G652" s="1" t="s">
        <v>55</v>
      </c>
      <c r="I652" s="1" t="s">
        <v>56</v>
      </c>
      <c r="K652" s="1" t="s">
        <v>1648</v>
      </c>
      <c r="N652" s="1" t="s">
        <v>1622</v>
      </c>
      <c r="O652" s="1" t="s">
        <v>35</v>
      </c>
      <c r="P652" s="1" t="s">
        <v>36</v>
      </c>
      <c r="Q652" s="1" t="s">
        <v>1645</v>
      </c>
      <c r="R652" s="1" t="s">
        <v>1646</v>
      </c>
    </row>
    <row r="653" spans="1:18" x14ac:dyDescent="0.45">
      <c r="A653" s="6">
        <f t="shared" si="11"/>
        <v>50942</v>
      </c>
      <c r="B653" s="6">
        <f>COUNTIF(D$1:D653,D653)</f>
        <v>2</v>
      </c>
      <c r="C653" s="1">
        <v>5094</v>
      </c>
      <c r="D653" s="1" t="s">
        <v>147</v>
      </c>
      <c r="F653" s="1" t="s">
        <v>148</v>
      </c>
      <c r="G653" s="1" t="s">
        <v>69</v>
      </c>
      <c r="I653" s="1" t="s">
        <v>70</v>
      </c>
      <c r="K653" s="1" t="s">
        <v>1500</v>
      </c>
      <c r="N653" s="1" t="s">
        <v>44</v>
      </c>
      <c r="O653" s="1" t="s">
        <v>34</v>
      </c>
      <c r="P653" s="1" t="s">
        <v>36</v>
      </c>
      <c r="Q653" s="1" t="s">
        <v>1645</v>
      </c>
      <c r="R653" s="1" t="s">
        <v>1646</v>
      </c>
    </row>
    <row r="654" spans="1:18" x14ac:dyDescent="0.45">
      <c r="A654" s="6">
        <f t="shared" si="11"/>
        <v>50843</v>
      </c>
      <c r="B654" s="6">
        <f>COUNTIF(D$1:D654,D654)</f>
        <v>3</v>
      </c>
      <c r="C654" s="1">
        <v>5084</v>
      </c>
      <c r="D654" s="1" t="s">
        <v>122</v>
      </c>
      <c r="F654" s="1" t="s">
        <v>123</v>
      </c>
      <c r="G654" s="1" t="s">
        <v>69</v>
      </c>
      <c r="I654" s="1" t="s">
        <v>87</v>
      </c>
      <c r="K654" s="1" t="s">
        <v>1501</v>
      </c>
      <c r="N654" s="1" t="s">
        <v>44</v>
      </c>
      <c r="O654" s="1" t="s">
        <v>34</v>
      </c>
      <c r="P654" s="1" t="s">
        <v>36</v>
      </c>
      <c r="Q654" s="1" t="s">
        <v>1645</v>
      </c>
      <c r="R654" s="1" t="s">
        <v>1646</v>
      </c>
    </row>
    <row r="655" spans="1:18" x14ac:dyDescent="0.45">
      <c r="A655" s="6">
        <f t="shared" si="11"/>
        <v>53012</v>
      </c>
      <c r="B655" s="6">
        <f>COUNTIF(D$1:D655,D655)</f>
        <v>2</v>
      </c>
      <c r="C655" s="1">
        <v>5301</v>
      </c>
      <c r="D655" s="1" t="s">
        <v>182</v>
      </c>
      <c r="F655" s="1" t="s">
        <v>183</v>
      </c>
      <c r="G655" s="1" t="s">
        <v>177</v>
      </c>
      <c r="I655" s="1" t="s">
        <v>70</v>
      </c>
      <c r="K655" s="1" t="s">
        <v>1502</v>
      </c>
      <c r="N655" s="1" t="s">
        <v>44</v>
      </c>
      <c r="O655" s="1" t="s">
        <v>34</v>
      </c>
      <c r="P655" s="1" t="s">
        <v>36</v>
      </c>
      <c r="Q655" s="1" t="s">
        <v>1645</v>
      </c>
      <c r="R655" s="1" t="s">
        <v>1646</v>
      </c>
    </row>
    <row r="656" spans="1:18" x14ac:dyDescent="0.45">
      <c r="A656" s="6">
        <f t="shared" si="11"/>
        <v>53002</v>
      </c>
      <c r="B656" s="6">
        <f>COUNTIF(D$1:D656,D656)</f>
        <v>2</v>
      </c>
      <c r="C656" s="1">
        <v>5300</v>
      </c>
      <c r="D656" s="1" t="s">
        <v>185</v>
      </c>
      <c r="F656" s="1" t="s">
        <v>186</v>
      </c>
      <c r="G656" s="1" t="s">
        <v>177</v>
      </c>
      <c r="I656" s="1" t="s">
        <v>70</v>
      </c>
      <c r="K656" s="1" t="s">
        <v>1503</v>
      </c>
      <c r="N656" s="1" t="s">
        <v>44</v>
      </c>
      <c r="O656" s="1" t="s">
        <v>34</v>
      </c>
      <c r="P656" s="1" t="s">
        <v>36</v>
      </c>
      <c r="Q656" s="1" t="s">
        <v>1645</v>
      </c>
      <c r="R656" s="1" t="s">
        <v>1646</v>
      </c>
    </row>
    <row r="657" spans="1:18" x14ac:dyDescent="0.45">
      <c r="A657" s="6">
        <f t="shared" si="11"/>
        <v>50181</v>
      </c>
      <c r="B657" s="6">
        <f>COUNTIF(D$1:D657,D657)</f>
        <v>1</v>
      </c>
      <c r="C657" s="1">
        <v>5018</v>
      </c>
      <c r="D657" s="1" t="s">
        <v>1504</v>
      </c>
      <c r="F657" s="1" t="s">
        <v>1505</v>
      </c>
      <c r="G657" s="1" t="s">
        <v>145</v>
      </c>
      <c r="I657" s="1" t="s">
        <v>79</v>
      </c>
      <c r="K657" s="1" t="s">
        <v>1506</v>
      </c>
      <c r="N657" s="1" t="s">
        <v>44</v>
      </c>
      <c r="O657" s="1" t="s">
        <v>34</v>
      </c>
      <c r="P657" s="1" t="s">
        <v>36</v>
      </c>
      <c r="Q657" s="1" t="s">
        <v>1645</v>
      </c>
      <c r="R657" s="1" t="s">
        <v>1646</v>
      </c>
    </row>
    <row r="658" spans="1:18" x14ac:dyDescent="0.45">
      <c r="A658" s="6">
        <f t="shared" si="11"/>
        <v>20511</v>
      </c>
      <c r="B658" s="6">
        <f>COUNTIF(D$1:D658,D658)</f>
        <v>1</v>
      </c>
      <c r="C658" s="1">
        <v>2051</v>
      </c>
      <c r="D658" s="1" t="s">
        <v>1507</v>
      </c>
      <c r="F658" s="1" t="s">
        <v>1508</v>
      </c>
      <c r="G658" s="1" t="s">
        <v>1326</v>
      </c>
      <c r="I658" s="1" t="s">
        <v>79</v>
      </c>
      <c r="K658" s="1" t="s">
        <v>1509</v>
      </c>
      <c r="N658" s="1" t="s">
        <v>44</v>
      </c>
      <c r="O658" s="1" t="s">
        <v>34</v>
      </c>
      <c r="P658" s="1" t="s">
        <v>36</v>
      </c>
      <c r="Q658" s="1" t="s">
        <v>1645</v>
      </c>
      <c r="R658" s="1" t="s">
        <v>1646</v>
      </c>
    </row>
    <row r="659" spans="1:18" x14ac:dyDescent="0.45">
      <c r="A659" s="6">
        <f t="shared" si="11"/>
        <v>23503</v>
      </c>
      <c r="B659" s="6">
        <f>COUNTIF(D$1:D659,D659)</f>
        <v>3</v>
      </c>
      <c r="C659" s="1">
        <v>2350</v>
      </c>
      <c r="D659" s="1" t="s">
        <v>647</v>
      </c>
      <c r="F659" s="1" t="s">
        <v>648</v>
      </c>
      <c r="G659" s="1" t="s">
        <v>649</v>
      </c>
      <c r="I659" s="1" t="s">
        <v>87</v>
      </c>
      <c r="K659" s="1" t="s">
        <v>1510</v>
      </c>
      <c r="N659" s="1" t="s">
        <v>44</v>
      </c>
      <c r="O659" s="1" t="s">
        <v>34</v>
      </c>
      <c r="P659" s="1" t="s">
        <v>36</v>
      </c>
      <c r="Q659" s="1" t="s">
        <v>1645</v>
      </c>
      <c r="R659" s="1" t="s">
        <v>1646</v>
      </c>
    </row>
    <row r="660" spans="1:18" x14ac:dyDescent="0.45">
      <c r="A660" s="6">
        <f t="shared" si="11"/>
        <v>50062</v>
      </c>
      <c r="B660" s="6">
        <f>COUNTIF(D$1:D660,D660)</f>
        <v>2</v>
      </c>
      <c r="C660" s="1">
        <v>5006</v>
      </c>
      <c r="D660" s="1" t="s">
        <v>179</v>
      </c>
      <c r="F660" s="1" t="s">
        <v>180</v>
      </c>
      <c r="G660" s="1" t="s">
        <v>145</v>
      </c>
      <c r="I660" s="1" t="s">
        <v>70</v>
      </c>
      <c r="K660" s="1" t="s">
        <v>1511</v>
      </c>
      <c r="N660" s="1" t="s">
        <v>44</v>
      </c>
      <c r="O660" s="1" t="s">
        <v>34</v>
      </c>
      <c r="P660" s="1" t="s">
        <v>36</v>
      </c>
      <c r="Q660" s="1" t="s">
        <v>1645</v>
      </c>
      <c r="R660" s="1" t="s">
        <v>1646</v>
      </c>
    </row>
    <row r="661" spans="1:18" x14ac:dyDescent="0.45">
      <c r="A661" s="6">
        <f t="shared" si="11"/>
        <v>12021</v>
      </c>
      <c r="B661" s="6">
        <f>COUNTIF(D$1:D661,D661)</f>
        <v>1</v>
      </c>
      <c r="C661" s="1">
        <v>1202</v>
      </c>
      <c r="D661" s="1" t="s">
        <v>1512</v>
      </c>
      <c r="F661" s="1" t="s">
        <v>1513</v>
      </c>
      <c r="G661" s="1" t="s">
        <v>779</v>
      </c>
      <c r="I661" s="1" t="s">
        <v>87</v>
      </c>
      <c r="K661" s="1" t="s">
        <v>1514</v>
      </c>
      <c r="N661" s="1" t="s">
        <v>44</v>
      </c>
      <c r="O661" s="1" t="s">
        <v>34</v>
      </c>
      <c r="P661" s="1" t="s">
        <v>36</v>
      </c>
      <c r="Q661" s="1" t="s">
        <v>1645</v>
      </c>
      <c r="R661" s="1" t="s">
        <v>1646</v>
      </c>
    </row>
    <row r="662" spans="1:18" x14ac:dyDescent="0.45">
      <c r="A662" s="6">
        <f t="shared" si="11"/>
        <v>12011</v>
      </c>
      <c r="B662" s="6">
        <f>COUNTIF(D$1:D662,D662)</f>
        <v>1</v>
      </c>
      <c r="C662" s="1">
        <v>1201</v>
      </c>
      <c r="D662" s="1" t="s">
        <v>1515</v>
      </c>
      <c r="F662" s="1" t="s">
        <v>1516</v>
      </c>
      <c r="G662" s="1" t="s">
        <v>779</v>
      </c>
      <c r="I662" s="1" t="s">
        <v>87</v>
      </c>
      <c r="K662" s="1" t="s">
        <v>1517</v>
      </c>
      <c r="N662" s="1" t="s">
        <v>44</v>
      </c>
      <c r="O662" s="1" t="s">
        <v>34</v>
      </c>
      <c r="P662" s="1" t="s">
        <v>36</v>
      </c>
      <c r="Q662" s="1" t="s">
        <v>1645</v>
      </c>
      <c r="R662" s="1" t="s">
        <v>1646</v>
      </c>
    </row>
    <row r="663" spans="1:18" x14ac:dyDescent="0.45">
      <c r="A663" s="6">
        <f t="shared" si="11"/>
        <v>5241</v>
      </c>
      <c r="B663" s="6">
        <f>COUNTIF(D$1:D663,D663)</f>
        <v>1</v>
      </c>
      <c r="C663" s="1">
        <v>524</v>
      </c>
      <c r="D663" s="1" t="s">
        <v>1518</v>
      </c>
      <c r="F663" s="1" t="s">
        <v>1519</v>
      </c>
      <c r="G663" s="1" t="s">
        <v>243</v>
      </c>
      <c r="I663" s="1" t="s">
        <v>70</v>
      </c>
      <c r="K663" s="1" t="s">
        <v>1520</v>
      </c>
      <c r="N663" s="1" t="s">
        <v>44</v>
      </c>
      <c r="O663" s="1" t="s">
        <v>34</v>
      </c>
      <c r="P663" s="1" t="s">
        <v>36</v>
      </c>
      <c r="Q663" s="1" t="s">
        <v>1645</v>
      </c>
      <c r="R663" s="1" t="s">
        <v>1646</v>
      </c>
    </row>
    <row r="664" spans="1:18" x14ac:dyDescent="0.45">
      <c r="A664" s="6">
        <f t="shared" si="11"/>
        <v>13161</v>
      </c>
      <c r="B664" s="6">
        <f>COUNTIF(D$1:D664,D664)</f>
        <v>1</v>
      </c>
      <c r="C664" s="1">
        <v>1316</v>
      </c>
      <c r="D664" s="1" t="s">
        <v>1521</v>
      </c>
      <c r="F664" s="1" t="s">
        <v>1522</v>
      </c>
      <c r="G664" s="1" t="s">
        <v>113</v>
      </c>
      <c r="I664" s="1" t="s">
        <v>70</v>
      </c>
      <c r="K664" s="1" t="s">
        <v>1523</v>
      </c>
      <c r="N664" s="1" t="s">
        <v>44</v>
      </c>
      <c r="O664" s="1" t="s">
        <v>34</v>
      </c>
      <c r="P664" s="1" t="s">
        <v>36</v>
      </c>
      <c r="Q664" s="1" t="s">
        <v>1645</v>
      </c>
      <c r="R664" s="1" t="s">
        <v>1646</v>
      </c>
    </row>
    <row r="665" spans="1:18" x14ac:dyDescent="0.45">
      <c r="A665" s="6">
        <f t="shared" si="11"/>
        <v>12061</v>
      </c>
      <c r="B665" s="6">
        <f>COUNTIF(D$1:D665,D665)</f>
        <v>1</v>
      </c>
      <c r="C665" s="1">
        <v>1206</v>
      </c>
      <c r="D665" s="1" t="s">
        <v>1524</v>
      </c>
      <c r="F665" s="1" t="s">
        <v>1525</v>
      </c>
      <c r="G665" s="1" t="s">
        <v>779</v>
      </c>
      <c r="I665" s="1" t="s">
        <v>87</v>
      </c>
      <c r="K665" s="1" t="s">
        <v>1526</v>
      </c>
      <c r="N665" s="1" t="s">
        <v>44</v>
      </c>
      <c r="O665" s="1" t="s">
        <v>34</v>
      </c>
      <c r="P665" s="1" t="s">
        <v>36</v>
      </c>
      <c r="Q665" s="1" t="s">
        <v>1645</v>
      </c>
      <c r="R665" s="1" t="s">
        <v>1646</v>
      </c>
    </row>
    <row r="666" spans="1:18" x14ac:dyDescent="0.45">
      <c r="A666" s="6">
        <f t="shared" si="11"/>
        <v>11551</v>
      </c>
      <c r="B666" s="6">
        <f>COUNTIF(D$1:D666,D666)</f>
        <v>1</v>
      </c>
      <c r="C666" s="1">
        <v>1155</v>
      </c>
      <c r="D666" s="1" t="s">
        <v>1527</v>
      </c>
      <c r="F666" s="1" t="s">
        <v>1528</v>
      </c>
      <c r="G666" s="1" t="s">
        <v>78</v>
      </c>
      <c r="I666" s="1" t="s">
        <v>70</v>
      </c>
      <c r="K666" s="1" t="s">
        <v>1648</v>
      </c>
      <c r="N666" s="1" t="s">
        <v>44</v>
      </c>
      <c r="O666" s="1" t="s">
        <v>34</v>
      </c>
      <c r="P666" s="1" t="s">
        <v>36</v>
      </c>
      <c r="Q666" s="1" t="s">
        <v>1645</v>
      </c>
      <c r="R666" s="1" t="s">
        <v>1646</v>
      </c>
    </row>
    <row r="667" spans="1:18" x14ac:dyDescent="0.45">
      <c r="A667" s="6">
        <f t="shared" si="11"/>
        <v>50602</v>
      </c>
      <c r="B667" s="6">
        <f>COUNTIF(D$1:D667,D667)</f>
        <v>2</v>
      </c>
      <c r="C667" s="1">
        <v>5060</v>
      </c>
      <c r="D667" s="1" t="s">
        <v>216</v>
      </c>
      <c r="F667" s="1" t="s">
        <v>217</v>
      </c>
      <c r="G667" s="1" t="s">
        <v>145</v>
      </c>
      <c r="I667" s="1" t="s">
        <v>87</v>
      </c>
      <c r="K667" s="1" t="s">
        <v>1529</v>
      </c>
      <c r="N667" s="1" t="s">
        <v>44</v>
      </c>
      <c r="O667" s="1" t="s">
        <v>34</v>
      </c>
      <c r="P667" s="1" t="s">
        <v>36</v>
      </c>
      <c r="Q667" s="1" t="s">
        <v>1645</v>
      </c>
      <c r="R667" s="1" t="s">
        <v>1646</v>
      </c>
    </row>
    <row r="668" spans="1:18" x14ac:dyDescent="0.45">
      <c r="A668" s="6">
        <f t="shared" si="11"/>
        <v>50132</v>
      </c>
      <c r="B668" s="6">
        <f>COUNTIF(D$1:D668,D668)</f>
        <v>2</v>
      </c>
      <c r="C668" s="1">
        <v>5013</v>
      </c>
      <c r="D668" s="1" t="s">
        <v>1322</v>
      </c>
      <c r="F668" s="1" t="s">
        <v>1323</v>
      </c>
      <c r="G668" s="1" t="s">
        <v>145</v>
      </c>
      <c r="I668" s="1" t="s">
        <v>87</v>
      </c>
      <c r="K668" s="1" t="s">
        <v>1530</v>
      </c>
      <c r="N668" s="1" t="s">
        <v>44</v>
      </c>
      <c r="O668" s="1" t="s">
        <v>34</v>
      </c>
      <c r="P668" s="1" t="s">
        <v>36</v>
      </c>
      <c r="Q668" s="1" t="s">
        <v>1645</v>
      </c>
      <c r="R668" s="1" t="s">
        <v>1646</v>
      </c>
    </row>
    <row r="669" spans="1:18" x14ac:dyDescent="0.45">
      <c r="A669" s="6">
        <f t="shared" si="11"/>
        <v>50571</v>
      </c>
      <c r="B669" s="6">
        <f>COUNTIF(D$1:D669,D669)</f>
        <v>1</v>
      </c>
      <c r="C669" s="1">
        <v>5057</v>
      </c>
      <c r="D669" s="1" t="s">
        <v>1531</v>
      </c>
      <c r="F669" s="1" t="s">
        <v>1532</v>
      </c>
      <c r="G669" s="1" t="s">
        <v>145</v>
      </c>
      <c r="I669" s="1" t="s">
        <v>87</v>
      </c>
      <c r="K669" s="1" t="s">
        <v>1533</v>
      </c>
      <c r="N669" s="1" t="s">
        <v>44</v>
      </c>
      <c r="O669" s="1" t="s">
        <v>34</v>
      </c>
      <c r="P669" s="1" t="s">
        <v>36</v>
      </c>
      <c r="Q669" s="1" t="s">
        <v>1645</v>
      </c>
      <c r="R669" s="1" t="s">
        <v>1646</v>
      </c>
    </row>
    <row r="670" spans="1:18" x14ac:dyDescent="0.45">
      <c r="A670" s="6">
        <f t="shared" si="11"/>
        <v>25021</v>
      </c>
      <c r="B670" s="6">
        <f>COUNTIF(D$1:D670,D670)</f>
        <v>1</v>
      </c>
      <c r="C670" s="1">
        <v>2502</v>
      </c>
      <c r="D670" s="1" t="s">
        <v>1534</v>
      </c>
      <c r="F670" s="1" t="s">
        <v>1535</v>
      </c>
      <c r="G670" s="1" t="s">
        <v>98</v>
      </c>
      <c r="I670" s="1" t="s">
        <v>87</v>
      </c>
      <c r="K670" s="1" t="s">
        <v>1536</v>
      </c>
      <c r="N670" s="1" t="s">
        <v>44</v>
      </c>
      <c r="O670" s="1" t="s">
        <v>34</v>
      </c>
      <c r="P670" s="1" t="s">
        <v>36</v>
      </c>
      <c r="Q670" s="1" t="s">
        <v>1645</v>
      </c>
      <c r="R670" s="1" t="s">
        <v>1646</v>
      </c>
    </row>
    <row r="671" spans="1:18" x14ac:dyDescent="0.45">
      <c r="A671" s="6">
        <f t="shared" si="11"/>
        <v>50012</v>
      </c>
      <c r="B671" s="6">
        <f>COUNTIF(D$1:D671,D671)</f>
        <v>2</v>
      </c>
      <c r="C671" s="1">
        <v>5001</v>
      </c>
      <c r="D671" s="1" t="s">
        <v>223</v>
      </c>
      <c r="F671" s="1" t="s">
        <v>224</v>
      </c>
      <c r="G671" s="1" t="s">
        <v>145</v>
      </c>
      <c r="I671" s="1" t="s">
        <v>87</v>
      </c>
      <c r="K671" s="1" t="s">
        <v>1537</v>
      </c>
      <c r="N671" s="1" t="s">
        <v>44</v>
      </c>
      <c r="O671" s="1" t="s">
        <v>34</v>
      </c>
      <c r="P671" s="1" t="s">
        <v>36</v>
      </c>
      <c r="Q671" s="1" t="s">
        <v>1645</v>
      </c>
      <c r="R671" s="1" t="s">
        <v>1646</v>
      </c>
    </row>
    <row r="672" spans="1:18" x14ac:dyDescent="0.45">
      <c r="A672" s="6">
        <f t="shared" si="11"/>
        <v>50022</v>
      </c>
      <c r="B672" s="6">
        <f>COUNTIF(D$1:D672,D672)</f>
        <v>2</v>
      </c>
      <c r="C672" s="1">
        <v>5002</v>
      </c>
      <c r="D672" s="1" t="s">
        <v>192</v>
      </c>
      <c r="F672" s="1" t="s">
        <v>193</v>
      </c>
      <c r="G672" s="1" t="s">
        <v>145</v>
      </c>
      <c r="I672" s="1" t="s">
        <v>87</v>
      </c>
      <c r="K672" s="1" t="s">
        <v>1538</v>
      </c>
      <c r="N672" s="1" t="s">
        <v>44</v>
      </c>
      <c r="O672" s="1" t="s">
        <v>34</v>
      </c>
      <c r="P672" s="1" t="s">
        <v>36</v>
      </c>
      <c r="Q672" s="1" t="s">
        <v>1645</v>
      </c>
      <c r="R672" s="1" t="s">
        <v>1646</v>
      </c>
    </row>
    <row r="673" spans="1:18" x14ac:dyDescent="0.45">
      <c r="A673" s="6">
        <f t="shared" si="11"/>
        <v>1524</v>
      </c>
      <c r="B673" s="6">
        <f>COUNTIF(D$1:D673,D673)</f>
        <v>4</v>
      </c>
      <c r="C673" s="1">
        <v>152</v>
      </c>
      <c r="D673" s="1" t="s">
        <v>201</v>
      </c>
      <c r="F673" s="1" t="s">
        <v>202</v>
      </c>
      <c r="G673" s="1" t="s">
        <v>134</v>
      </c>
      <c r="I673" s="1" t="s">
        <v>87</v>
      </c>
      <c r="K673" s="1" t="s">
        <v>1539</v>
      </c>
      <c r="N673" s="1" t="s">
        <v>44</v>
      </c>
      <c r="O673" s="1" t="s">
        <v>34</v>
      </c>
      <c r="P673" s="1" t="s">
        <v>36</v>
      </c>
      <c r="Q673" s="1" t="s">
        <v>1645</v>
      </c>
      <c r="R673" s="1" t="s">
        <v>1646</v>
      </c>
    </row>
    <row r="674" spans="1:18" x14ac:dyDescent="0.45">
      <c r="A674" s="6">
        <f t="shared" si="11"/>
        <v>26022</v>
      </c>
      <c r="B674" s="6">
        <f>COUNTIF(D$1:D674,D674)</f>
        <v>2</v>
      </c>
      <c r="C674" s="1">
        <v>2602</v>
      </c>
      <c r="D674" s="1" t="s">
        <v>204</v>
      </c>
      <c r="F674" s="1" t="s">
        <v>205</v>
      </c>
      <c r="G674" s="1" t="s">
        <v>74</v>
      </c>
      <c r="I674" s="1" t="s">
        <v>70</v>
      </c>
      <c r="K674" s="1" t="s">
        <v>1540</v>
      </c>
      <c r="N674" s="1" t="s">
        <v>44</v>
      </c>
      <c r="O674" s="1" t="s">
        <v>34</v>
      </c>
      <c r="P674" s="1" t="s">
        <v>36</v>
      </c>
      <c r="Q674" s="1" t="s">
        <v>1645</v>
      </c>
      <c r="R674" s="1" t="s">
        <v>1646</v>
      </c>
    </row>
    <row r="675" spans="1:18" x14ac:dyDescent="0.45">
      <c r="A675" s="6">
        <f t="shared" si="11"/>
        <v>1534</v>
      </c>
      <c r="B675" s="6">
        <f>COUNTIF(D$1:D675,D675)</f>
        <v>4</v>
      </c>
      <c r="C675" s="1">
        <v>153</v>
      </c>
      <c r="D675" s="1" t="s">
        <v>132</v>
      </c>
      <c r="F675" s="1" t="s">
        <v>133</v>
      </c>
      <c r="G675" s="1" t="s">
        <v>134</v>
      </c>
      <c r="I675" s="1" t="s">
        <v>70</v>
      </c>
      <c r="K675" s="1" t="s">
        <v>1541</v>
      </c>
      <c r="N675" s="1" t="s">
        <v>44</v>
      </c>
      <c r="O675" s="1" t="s">
        <v>34</v>
      </c>
      <c r="P675" s="1" t="s">
        <v>36</v>
      </c>
      <c r="Q675" s="1" t="s">
        <v>1645</v>
      </c>
      <c r="R675" s="1" t="s">
        <v>1646</v>
      </c>
    </row>
    <row r="676" spans="1:18" x14ac:dyDescent="0.45">
      <c r="A676" s="6">
        <f t="shared" si="11"/>
        <v>25102</v>
      </c>
      <c r="B676" s="6">
        <f>COUNTIF(D$1:D676,D676)</f>
        <v>2</v>
      </c>
      <c r="C676" s="1">
        <v>2510</v>
      </c>
      <c r="D676" s="1" t="s">
        <v>172</v>
      </c>
      <c r="F676" s="1" t="s">
        <v>173</v>
      </c>
      <c r="G676" s="1" t="s">
        <v>98</v>
      </c>
      <c r="I676" s="1" t="s">
        <v>79</v>
      </c>
      <c r="K676" s="1" t="s">
        <v>1542</v>
      </c>
      <c r="N676" s="1" t="s">
        <v>44</v>
      </c>
      <c r="O676" s="1" t="s">
        <v>34</v>
      </c>
      <c r="P676" s="1" t="s">
        <v>36</v>
      </c>
      <c r="Q676" s="1" t="s">
        <v>1645</v>
      </c>
      <c r="R676" s="1" t="s">
        <v>1646</v>
      </c>
    </row>
    <row r="677" spans="1:18" x14ac:dyDescent="0.45">
      <c r="A677" s="6">
        <f t="shared" si="11"/>
        <v>13133</v>
      </c>
      <c r="B677" s="6">
        <f>COUNTIF(D$1:D677,D677)</f>
        <v>3</v>
      </c>
      <c r="C677" s="1">
        <v>1313</v>
      </c>
      <c r="D677" s="1" t="s">
        <v>211</v>
      </c>
      <c r="F677" s="1" t="s">
        <v>212</v>
      </c>
      <c r="G677" s="1" t="s">
        <v>113</v>
      </c>
      <c r="I677" s="1" t="s">
        <v>70</v>
      </c>
      <c r="K677" s="1" t="s">
        <v>1543</v>
      </c>
      <c r="N677" s="1" t="s">
        <v>44</v>
      </c>
      <c r="O677" s="1" t="s">
        <v>34</v>
      </c>
      <c r="P677" s="1" t="s">
        <v>36</v>
      </c>
      <c r="Q677" s="1" t="s">
        <v>1645</v>
      </c>
      <c r="R677" s="1" t="s">
        <v>1646</v>
      </c>
    </row>
    <row r="678" spans="1:18" x14ac:dyDescent="0.45">
      <c r="A678" s="6">
        <f t="shared" si="11"/>
        <v>24011</v>
      </c>
      <c r="B678" s="6">
        <f>COUNTIF(D$1:D678,D678)</f>
        <v>1</v>
      </c>
      <c r="C678" s="1">
        <v>2401</v>
      </c>
      <c r="D678" s="1" t="s">
        <v>1544</v>
      </c>
      <c r="F678" s="1" t="s">
        <v>1545</v>
      </c>
      <c r="G678" s="1" t="s">
        <v>795</v>
      </c>
      <c r="I678" s="1" t="s">
        <v>87</v>
      </c>
      <c r="K678" s="1" t="s">
        <v>1546</v>
      </c>
      <c r="N678" s="1" t="s">
        <v>44</v>
      </c>
      <c r="O678" s="1" t="s">
        <v>34</v>
      </c>
      <c r="P678" s="1" t="s">
        <v>36</v>
      </c>
      <c r="Q678" s="1" t="s">
        <v>1645</v>
      </c>
      <c r="R678" s="1" t="s">
        <v>1646</v>
      </c>
    </row>
    <row r="679" spans="1:18" x14ac:dyDescent="0.45">
      <c r="A679" s="6">
        <f t="shared" si="11"/>
        <v>50081</v>
      </c>
      <c r="B679" s="6">
        <f>COUNTIF(D$1:D679,D679)</f>
        <v>1</v>
      </c>
      <c r="C679" s="1">
        <v>5008</v>
      </c>
      <c r="D679" s="1" t="s">
        <v>1547</v>
      </c>
      <c r="F679" s="1" t="s">
        <v>1548</v>
      </c>
      <c r="G679" s="1" t="s">
        <v>145</v>
      </c>
      <c r="I679" s="1" t="s">
        <v>70</v>
      </c>
      <c r="K679" s="1" t="s">
        <v>1648</v>
      </c>
      <c r="N679" s="1" t="s">
        <v>44</v>
      </c>
      <c r="O679" s="1" t="s">
        <v>34</v>
      </c>
      <c r="P679" s="1" t="s">
        <v>36</v>
      </c>
      <c r="Q679" s="1" t="s">
        <v>1645</v>
      </c>
      <c r="R679" s="1" t="s">
        <v>1646</v>
      </c>
    </row>
    <row r="680" spans="1:18" x14ac:dyDescent="0.45">
      <c r="A680" s="6">
        <f t="shared" si="11"/>
        <v>20502</v>
      </c>
      <c r="B680" s="6">
        <f>COUNTIF(D$1:D680,D680)</f>
        <v>2</v>
      </c>
      <c r="C680" s="1">
        <v>2050</v>
      </c>
      <c r="D680" s="1" t="s">
        <v>1324</v>
      </c>
      <c r="F680" s="1" t="s">
        <v>1325</v>
      </c>
      <c r="G680" s="1" t="s">
        <v>1326</v>
      </c>
      <c r="I680" s="1" t="s">
        <v>87</v>
      </c>
      <c r="K680" s="1" t="s">
        <v>1648</v>
      </c>
      <c r="N680" s="1" t="s">
        <v>44</v>
      </c>
      <c r="O680" s="1" t="s">
        <v>34</v>
      </c>
      <c r="P680" s="1" t="s">
        <v>36</v>
      </c>
      <c r="Q680" s="1" t="s">
        <v>1645</v>
      </c>
      <c r="R680" s="1" t="s">
        <v>1646</v>
      </c>
    </row>
    <row r="681" spans="1:18" x14ac:dyDescent="0.45">
      <c r="A681" s="6">
        <f t="shared" si="11"/>
        <v>50031</v>
      </c>
      <c r="B681" s="6">
        <f>COUNTIF(D$1:D681,D681)</f>
        <v>1</v>
      </c>
      <c r="C681" s="1">
        <v>5003</v>
      </c>
      <c r="D681" s="1" t="s">
        <v>1549</v>
      </c>
      <c r="F681" s="1" t="s">
        <v>1550</v>
      </c>
      <c r="G681" s="1" t="s">
        <v>145</v>
      </c>
      <c r="I681" s="1" t="s">
        <v>87</v>
      </c>
      <c r="K681" s="1" t="s">
        <v>1551</v>
      </c>
      <c r="N681" s="1" t="s">
        <v>47</v>
      </c>
      <c r="O681" s="1" t="s">
        <v>35</v>
      </c>
      <c r="P681" s="1" t="s">
        <v>36</v>
      </c>
      <c r="Q681" s="1" t="s">
        <v>1645</v>
      </c>
      <c r="R681" s="1" t="s">
        <v>1646</v>
      </c>
    </row>
    <row r="682" spans="1:18" x14ac:dyDescent="0.45">
      <c r="A682" s="6">
        <f t="shared" si="11"/>
        <v>51123</v>
      </c>
      <c r="B682" s="6">
        <f>COUNTIF(D$1:D682,D682)</f>
        <v>3</v>
      </c>
      <c r="C682" s="1">
        <v>5112</v>
      </c>
      <c r="D682" s="1" t="s">
        <v>67</v>
      </c>
      <c r="F682" s="1" t="s">
        <v>68</v>
      </c>
      <c r="G682" s="1" t="s">
        <v>69</v>
      </c>
      <c r="I682" s="1" t="s">
        <v>70</v>
      </c>
      <c r="K682" s="1" t="s">
        <v>1552</v>
      </c>
      <c r="N682" s="1" t="s">
        <v>47</v>
      </c>
      <c r="O682" s="1" t="s">
        <v>35</v>
      </c>
      <c r="P682" s="1" t="s">
        <v>36</v>
      </c>
      <c r="Q682" s="1" t="s">
        <v>1645</v>
      </c>
      <c r="R682" s="1" t="s">
        <v>1646</v>
      </c>
    </row>
    <row r="683" spans="1:18" x14ac:dyDescent="0.45">
      <c r="A683" s="6">
        <f t="shared" si="11"/>
        <v>54181</v>
      </c>
      <c r="B683" s="6">
        <f>COUNTIF(D$1:D683,D683)</f>
        <v>1</v>
      </c>
      <c r="C683" s="1">
        <v>5418</v>
      </c>
      <c r="D683" s="1" t="s">
        <v>1553</v>
      </c>
      <c r="F683" s="1" t="s">
        <v>1554</v>
      </c>
      <c r="G683" s="1" t="s">
        <v>106</v>
      </c>
      <c r="I683" s="1" t="s">
        <v>87</v>
      </c>
      <c r="K683" s="1" t="s">
        <v>1555</v>
      </c>
      <c r="N683" s="1" t="s">
        <v>47</v>
      </c>
      <c r="O683" s="1" t="s">
        <v>35</v>
      </c>
      <c r="P683" s="1" t="s">
        <v>36</v>
      </c>
      <c r="Q683" s="1" t="s">
        <v>1645</v>
      </c>
      <c r="R683" s="1" t="s">
        <v>1646</v>
      </c>
    </row>
    <row r="684" spans="1:18" x14ac:dyDescent="0.45">
      <c r="A684" s="6">
        <f t="shared" si="11"/>
        <v>25123</v>
      </c>
      <c r="B684" s="6">
        <f>COUNTIF(D$1:D684,D684)</f>
        <v>3</v>
      </c>
      <c r="C684" s="1">
        <v>2512</v>
      </c>
      <c r="D684" s="1" t="s">
        <v>96</v>
      </c>
      <c r="F684" s="1" t="s">
        <v>97</v>
      </c>
      <c r="G684" s="1" t="s">
        <v>98</v>
      </c>
      <c r="I684" s="1" t="s">
        <v>79</v>
      </c>
      <c r="K684" s="1" t="s">
        <v>1556</v>
      </c>
      <c r="N684" s="1" t="s">
        <v>47</v>
      </c>
      <c r="O684" s="1" t="s">
        <v>35</v>
      </c>
      <c r="P684" s="1" t="s">
        <v>36</v>
      </c>
      <c r="Q684" s="1" t="s">
        <v>1645</v>
      </c>
      <c r="R684" s="1" t="s">
        <v>1646</v>
      </c>
    </row>
    <row r="685" spans="1:18" x14ac:dyDescent="0.45">
      <c r="A685" s="6">
        <f t="shared" si="11"/>
        <v>54222</v>
      </c>
      <c r="B685" s="6">
        <f>COUNTIF(D$1:D685,D685)</f>
        <v>2</v>
      </c>
      <c r="C685" s="1">
        <v>5422</v>
      </c>
      <c r="D685" s="1" t="s">
        <v>104</v>
      </c>
      <c r="F685" s="1" t="s">
        <v>105</v>
      </c>
      <c r="G685" s="1" t="s">
        <v>106</v>
      </c>
      <c r="I685" s="1" t="s">
        <v>87</v>
      </c>
      <c r="K685" s="1" t="s">
        <v>1557</v>
      </c>
      <c r="N685" s="1" t="s">
        <v>47</v>
      </c>
      <c r="O685" s="1" t="s">
        <v>35</v>
      </c>
      <c r="P685" s="1" t="s">
        <v>36</v>
      </c>
      <c r="Q685" s="1" t="s">
        <v>1645</v>
      </c>
      <c r="R685" s="1" t="s">
        <v>1646</v>
      </c>
    </row>
    <row r="686" spans="1:18" x14ac:dyDescent="0.45">
      <c r="A686" s="6">
        <f t="shared" si="11"/>
        <v>25063</v>
      </c>
      <c r="B686" s="6">
        <f>COUNTIF(D$1:D686,D686)</f>
        <v>3</v>
      </c>
      <c r="C686" s="1">
        <v>2506</v>
      </c>
      <c r="D686" s="1" t="s">
        <v>108</v>
      </c>
      <c r="F686" s="1" t="s">
        <v>109</v>
      </c>
      <c r="G686" s="1" t="s">
        <v>98</v>
      </c>
      <c r="I686" s="1" t="s">
        <v>70</v>
      </c>
      <c r="K686" s="1" t="s">
        <v>1558</v>
      </c>
      <c r="N686" s="1" t="s">
        <v>47</v>
      </c>
      <c r="O686" s="1" t="s">
        <v>35</v>
      </c>
      <c r="P686" s="1" t="s">
        <v>36</v>
      </c>
      <c r="Q686" s="1" t="s">
        <v>1645</v>
      </c>
      <c r="R686" s="1" t="s">
        <v>1646</v>
      </c>
    </row>
    <row r="687" spans="1:18" x14ac:dyDescent="0.45">
      <c r="A687" s="6">
        <f t="shared" si="11"/>
        <v>23101</v>
      </c>
      <c r="B687" s="6">
        <f>COUNTIF(D$1:D687,D687)</f>
        <v>1</v>
      </c>
      <c r="C687" s="1">
        <v>2310</v>
      </c>
      <c r="D687" s="1" t="s">
        <v>1559</v>
      </c>
      <c r="F687" s="1" t="s">
        <v>1560</v>
      </c>
      <c r="G687" s="1" t="s">
        <v>91</v>
      </c>
      <c r="I687" s="1" t="s">
        <v>87</v>
      </c>
      <c r="K687" s="1" t="s">
        <v>1561</v>
      </c>
      <c r="N687" s="1" t="s">
        <v>47</v>
      </c>
      <c r="O687" s="1" t="s">
        <v>35</v>
      </c>
      <c r="P687" s="1" t="s">
        <v>36</v>
      </c>
      <c r="Q687" s="1" t="s">
        <v>1645</v>
      </c>
      <c r="R687" s="1" t="s">
        <v>1646</v>
      </c>
    </row>
    <row r="688" spans="1:18" x14ac:dyDescent="0.45">
      <c r="A688" s="6">
        <f t="shared" si="11"/>
        <v>53741</v>
      </c>
      <c r="B688" s="6">
        <f>COUNTIF(D$1:D688,D688)</f>
        <v>1</v>
      </c>
      <c r="C688" s="1">
        <v>5374</v>
      </c>
      <c r="D688" s="1" t="s">
        <v>1562</v>
      </c>
      <c r="F688" s="1" t="s">
        <v>1563</v>
      </c>
      <c r="G688" s="1" t="s">
        <v>152</v>
      </c>
      <c r="I688" s="1" t="s">
        <v>87</v>
      </c>
      <c r="K688" s="1" t="s">
        <v>1564</v>
      </c>
      <c r="N688" s="1" t="s">
        <v>47</v>
      </c>
      <c r="O688" s="1" t="s">
        <v>35</v>
      </c>
      <c r="P688" s="1" t="s">
        <v>36</v>
      </c>
      <c r="Q688" s="1" t="s">
        <v>1645</v>
      </c>
      <c r="R688" s="1" t="s">
        <v>1646</v>
      </c>
    </row>
    <row r="689" spans="1:18" x14ac:dyDescent="0.45">
      <c r="A689" s="6">
        <f t="shared" si="11"/>
        <v>51092</v>
      </c>
      <c r="B689" s="6">
        <f>COUNTIF(D$1:D689,D689)</f>
        <v>2</v>
      </c>
      <c r="C689" s="1">
        <v>5109</v>
      </c>
      <c r="D689" s="1" t="s">
        <v>85</v>
      </c>
      <c r="F689" s="1" t="s">
        <v>86</v>
      </c>
      <c r="G689" s="1" t="s">
        <v>69</v>
      </c>
      <c r="I689" s="1" t="s">
        <v>87</v>
      </c>
      <c r="K689" s="1" t="s">
        <v>1565</v>
      </c>
      <c r="N689" s="1" t="s">
        <v>47</v>
      </c>
      <c r="O689" s="1" t="s">
        <v>35</v>
      </c>
      <c r="P689" s="1" t="s">
        <v>36</v>
      </c>
      <c r="Q689" s="1" t="s">
        <v>1645</v>
      </c>
      <c r="R689" s="1" t="s">
        <v>1646</v>
      </c>
    </row>
    <row r="690" spans="1:18" x14ac:dyDescent="0.45">
      <c r="A690" s="6">
        <f t="shared" si="11"/>
        <v>30183</v>
      </c>
      <c r="B690" s="6">
        <f>COUNTIF(D$1:D690,D690)</f>
        <v>3</v>
      </c>
      <c r="C690" s="1">
        <v>3018</v>
      </c>
      <c r="D690" s="1" t="s">
        <v>565</v>
      </c>
      <c r="F690" s="1" t="s">
        <v>566</v>
      </c>
      <c r="G690" s="1" t="s">
        <v>50</v>
      </c>
      <c r="I690" s="1" t="s">
        <v>64</v>
      </c>
      <c r="K690" s="1" t="s">
        <v>1566</v>
      </c>
      <c r="N690" s="1" t="s">
        <v>1624</v>
      </c>
      <c r="O690" s="1" t="s">
        <v>34</v>
      </c>
      <c r="P690" s="1" t="s">
        <v>1643</v>
      </c>
      <c r="Q690" s="1" t="s">
        <v>1645</v>
      </c>
      <c r="R690" s="1" t="s">
        <v>1646</v>
      </c>
    </row>
    <row r="691" spans="1:18" x14ac:dyDescent="0.45">
      <c r="A691" s="6">
        <f t="shared" si="11"/>
        <v>30222</v>
      </c>
      <c r="B691" s="6">
        <f>COUNTIF(D$1:D691,D691)</f>
        <v>2</v>
      </c>
      <c r="C691" s="1">
        <v>3022</v>
      </c>
      <c r="D691" s="1" t="s">
        <v>574</v>
      </c>
      <c r="F691" s="1" t="s">
        <v>575</v>
      </c>
      <c r="G691" s="1" t="s">
        <v>50</v>
      </c>
      <c r="I691" s="1" t="s">
        <v>64</v>
      </c>
      <c r="K691" s="1" t="s">
        <v>1567</v>
      </c>
      <c r="N691" s="1" t="s">
        <v>1624</v>
      </c>
      <c r="O691" s="1" t="s">
        <v>34</v>
      </c>
      <c r="P691" s="1" t="s">
        <v>1643</v>
      </c>
      <c r="Q691" s="1" t="s">
        <v>1645</v>
      </c>
      <c r="R691" s="1" t="s">
        <v>1646</v>
      </c>
    </row>
    <row r="692" spans="1:18" x14ac:dyDescent="0.45">
      <c r="A692" s="6">
        <f t="shared" si="11"/>
        <v>50823</v>
      </c>
      <c r="B692" s="6">
        <f>COUNTIF(D$1:D692,D692)</f>
        <v>3</v>
      </c>
      <c r="C692" s="1">
        <v>5082</v>
      </c>
      <c r="D692" s="1" t="s">
        <v>671</v>
      </c>
      <c r="F692" s="1" t="s">
        <v>672</v>
      </c>
      <c r="G692" s="1" t="s">
        <v>69</v>
      </c>
      <c r="I692" s="1" t="s">
        <v>87</v>
      </c>
      <c r="K692" s="1" t="s">
        <v>1568</v>
      </c>
      <c r="N692" s="1" t="s">
        <v>1624</v>
      </c>
      <c r="O692" s="1" t="s">
        <v>34</v>
      </c>
      <c r="P692" s="1" t="s">
        <v>1643</v>
      </c>
      <c r="Q692" s="1" t="s">
        <v>1645</v>
      </c>
      <c r="R692" s="1" t="s">
        <v>1646</v>
      </c>
    </row>
    <row r="693" spans="1:18" x14ac:dyDescent="0.45">
      <c r="A693" s="6">
        <f t="shared" si="11"/>
        <v>30241</v>
      </c>
      <c r="B693" s="6">
        <f>COUNTIF(D$1:D693,D693)</f>
        <v>1</v>
      </c>
      <c r="C693" s="1">
        <v>3024</v>
      </c>
      <c r="D693" s="1" t="s">
        <v>1569</v>
      </c>
      <c r="F693" s="1" t="s">
        <v>1570</v>
      </c>
      <c r="G693" s="1" t="s">
        <v>50</v>
      </c>
      <c r="I693" s="1" t="s">
        <v>64</v>
      </c>
      <c r="K693" s="1" t="s">
        <v>1571</v>
      </c>
      <c r="N693" s="1" t="s">
        <v>1624</v>
      </c>
      <c r="O693" s="1" t="s">
        <v>34</v>
      </c>
      <c r="P693" s="1" t="s">
        <v>1643</v>
      </c>
      <c r="Q693" s="1" t="s">
        <v>1645</v>
      </c>
      <c r="R693" s="1" t="s">
        <v>1646</v>
      </c>
    </row>
    <row r="694" spans="1:18" x14ac:dyDescent="0.45">
      <c r="A694" s="6">
        <f t="shared" si="11"/>
        <v>53692</v>
      </c>
      <c r="B694" s="6">
        <f>COUNTIF(D$1:D694,D694)</f>
        <v>2</v>
      </c>
      <c r="C694" s="1">
        <v>5369</v>
      </c>
      <c r="D694" s="1" t="s">
        <v>150</v>
      </c>
      <c r="F694" s="1" t="s">
        <v>151</v>
      </c>
      <c r="G694" s="1" t="s">
        <v>152</v>
      </c>
      <c r="I694" s="1" t="s">
        <v>70</v>
      </c>
      <c r="K694" s="1" t="s">
        <v>1572</v>
      </c>
      <c r="N694" s="1" t="s">
        <v>1624</v>
      </c>
      <c r="O694" s="1" t="s">
        <v>34</v>
      </c>
      <c r="P694" s="1" t="s">
        <v>1643</v>
      </c>
      <c r="Q694" s="1" t="s">
        <v>1645</v>
      </c>
      <c r="R694" s="1" t="s">
        <v>1646</v>
      </c>
    </row>
    <row r="695" spans="1:18" x14ac:dyDescent="0.45">
      <c r="A695" s="6">
        <f t="shared" si="11"/>
        <v>50583</v>
      </c>
      <c r="B695" s="6">
        <f>COUNTIF(D$1:D695,D695)</f>
        <v>3</v>
      </c>
      <c r="C695" s="1">
        <v>5058</v>
      </c>
      <c r="D695" s="1" t="s">
        <v>729</v>
      </c>
      <c r="F695" s="1" t="s">
        <v>730</v>
      </c>
      <c r="G695" s="1" t="s">
        <v>145</v>
      </c>
      <c r="I695" s="1" t="s">
        <v>79</v>
      </c>
      <c r="K695" s="1" t="s">
        <v>1573</v>
      </c>
      <c r="N695" s="1" t="s">
        <v>1624</v>
      </c>
      <c r="O695" s="1" t="s">
        <v>34</v>
      </c>
      <c r="P695" s="1" t="s">
        <v>1643</v>
      </c>
      <c r="Q695" s="1" t="s">
        <v>1645</v>
      </c>
      <c r="R695" s="1" t="s">
        <v>1646</v>
      </c>
    </row>
    <row r="696" spans="1:18" x14ac:dyDescent="0.45">
      <c r="A696" s="6">
        <f t="shared" si="11"/>
        <v>10184</v>
      </c>
      <c r="B696" s="6">
        <f>COUNTIF(D$1:D696,D696)</f>
        <v>4</v>
      </c>
      <c r="C696" s="1">
        <v>1018</v>
      </c>
      <c r="D696" s="1" t="s">
        <v>139</v>
      </c>
      <c r="F696" s="1" t="s">
        <v>140</v>
      </c>
      <c r="G696" s="1" t="s">
        <v>141</v>
      </c>
      <c r="I696" s="1" t="s">
        <v>79</v>
      </c>
      <c r="K696" s="1" t="s">
        <v>1648</v>
      </c>
      <c r="N696" s="1" t="s">
        <v>1624</v>
      </c>
      <c r="O696" s="1" t="s">
        <v>34</v>
      </c>
      <c r="P696" s="1" t="s">
        <v>1643</v>
      </c>
      <c r="Q696" s="1" t="s">
        <v>1645</v>
      </c>
      <c r="R696" s="1" t="s">
        <v>1646</v>
      </c>
    </row>
    <row r="697" spans="1:18" x14ac:dyDescent="0.45">
      <c r="A697" s="6">
        <f t="shared" si="11"/>
        <v>50844</v>
      </c>
      <c r="B697" s="6">
        <f>COUNTIF(D$1:D697,D697)</f>
        <v>4</v>
      </c>
      <c r="C697" s="1">
        <v>5084</v>
      </c>
      <c r="D697" s="1" t="s">
        <v>122</v>
      </c>
      <c r="F697" s="1" t="s">
        <v>123</v>
      </c>
      <c r="G697" s="1" t="s">
        <v>69</v>
      </c>
      <c r="I697" s="1" t="s">
        <v>87</v>
      </c>
      <c r="K697" s="1" t="s">
        <v>1574</v>
      </c>
      <c r="N697" s="1" t="s">
        <v>1624</v>
      </c>
      <c r="O697" s="1" t="s">
        <v>34</v>
      </c>
      <c r="P697" s="1" t="s">
        <v>1643</v>
      </c>
      <c r="Q697" s="1" t="s">
        <v>1645</v>
      </c>
      <c r="R697" s="1" t="s">
        <v>1646</v>
      </c>
    </row>
    <row r="698" spans="1:18" x14ac:dyDescent="0.45">
      <c r="A698" s="6">
        <f t="shared" si="11"/>
        <v>50872</v>
      </c>
      <c r="B698" s="6">
        <f>COUNTIF(D$1:D698,D698)</f>
        <v>2</v>
      </c>
      <c r="C698" s="1">
        <v>5087</v>
      </c>
      <c r="D698" s="1" t="s">
        <v>669</v>
      </c>
      <c r="F698" s="1" t="s">
        <v>670</v>
      </c>
      <c r="G698" s="1" t="s">
        <v>69</v>
      </c>
      <c r="I698" s="1" t="s">
        <v>87</v>
      </c>
      <c r="K698" s="1" t="s">
        <v>1575</v>
      </c>
      <c r="N698" s="1" t="s">
        <v>1624</v>
      </c>
      <c r="O698" s="1" t="s">
        <v>34</v>
      </c>
      <c r="P698" s="1" t="s">
        <v>1643</v>
      </c>
      <c r="Q698" s="1" t="s">
        <v>1645</v>
      </c>
      <c r="R698" s="1" t="s">
        <v>1646</v>
      </c>
    </row>
    <row r="699" spans="1:18" x14ac:dyDescent="0.45">
      <c r="A699" s="6">
        <f t="shared" si="11"/>
        <v>52402</v>
      </c>
      <c r="B699" s="6">
        <f>COUNTIF(D$1:D699,D699)</f>
        <v>2</v>
      </c>
      <c r="C699" s="1">
        <v>5240</v>
      </c>
      <c r="D699" s="1" t="s">
        <v>1385</v>
      </c>
      <c r="F699" s="1" t="s">
        <v>1386</v>
      </c>
      <c r="G699" s="1" t="s">
        <v>1205</v>
      </c>
      <c r="I699" s="1" t="s">
        <v>70</v>
      </c>
      <c r="K699" s="1" t="s">
        <v>1576</v>
      </c>
      <c r="N699" s="1" t="s">
        <v>1624</v>
      </c>
      <c r="O699" s="1" t="s">
        <v>34</v>
      </c>
      <c r="P699" s="1" t="s">
        <v>1643</v>
      </c>
      <c r="Q699" s="1" t="s">
        <v>1645</v>
      </c>
      <c r="R699" s="1" t="s">
        <v>1646</v>
      </c>
    </row>
    <row r="700" spans="1:18" x14ac:dyDescent="0.45">
      <c r="A700" s="6">
        <f t="shared" si="11"/>
        <v>20013</v>
      </c>
      <c r="B700" s="6">
        <f>COUNTIF(D$1:D700,D700)</f>
        <v>3</v>
      </c>
      <c r="C700" s="1">
        <v>2001</v>
      </c>
      <c r="D700" s="1" t="s">
        <v>651</v>
      </c>
      <c r="F700" s="1" t="s">
        <v>652</v>
      </c>
      <c r="G700" s="1" t="s">
        <v>83</v>
      </c>
      <c r="I700" s="1" t="s">
        <v>70</v>
      </c>
      <c r="K700" s="1" t="s">
        <v>1577</v>
      </c>
      <c r="N700" s="1" t="s">
        <v>1624</v>
      </c>
      <c r="O700" s="1" t="s">
        <v>34</v>
      </c>
      <c r="P700" s="1" t="s">
        <v>1643</v>
      </c>
      <c r="Q700" s="1" t="s">
        <v>1645</v>
      </c>
      <c r="R700" s="1" t="s">
        <v>1646</v>
      </c>
    </row>
    <row r="701" spans="1:18" x14ac:dyDescent="0.45">
      <c r="A701" s="6">
        <f t="shared" ref="A701:A740" si="12">IFERROR(C701*10+B701,"")</f>
        <v>53682</v>
      </c>
      <c r="B701" s="6">
        <f>COUNTIF(D$1:D701,D701)</f>
        <v>2</v>
      </c>
      <c r="C701" s="1">
        <v>5368</v>
      </c>
      <c r="D701" s="1" t="s">
        <v>158</v>
      </c>
      <c r="F701" s="1" t="s">
        <v>159</v>
      </c>
      <c r="G701" s="1" t="s">
        <v>152</v>
      </c>
      <c r="I701" s="1" t="s">
        <v>70</v>
      </c>
      <c r="K701" s="1" t="s">
        <v>1578</v>
      </c>
      <c r="N701" s="1" t="s">
        <v>1624</v>
      </c>
      <c r="O701" s="1" t="s">
        <v>34</v>
      </c>
      <c r="P701" s="1" t="s">
        <v>1643</v>
      </c>
      <c r="Q701" s="1" t="s">
        <v>1645</v>
      </c>
      <c r="R701" s="1" t="s">
        <v>1646</v>
      </c>
    </row>
    <row r="702" spans="1:18" x14ac:dyDescent="0.45">
      <c r="A702" s="6">
        <f t="shared" si="12"/>
        <v>52412</v>
      </c>
      <c r="B702" s="6">
        <f>COUNTIF(D$1:D702,D702)</f>
        <v>2</v>
      </c>
      <c r="C702" s="1">
        <v>5241</v>
      </c>
      <c r="D702" s="1" t="s">
        <v>1279</v>
      </c>
      <c r="F702" s="1" t="s">
        <v>1280</v>
      </c>
      <c r="G702" s="1" t="s">
        <v>1205</v>
      </c>
      <c r="I702" s="1" t="s">
        <v>70</v>
      </c>
      <c r="K702" s="1" t="s">
        <v>1579</v>
      </c>
      <c r="N702" s="1" t="s">
        <v>1624</v>
      </c>
      <c r="O702" s="1" t="s">
        <v>34</v>
      </c>
      <c r="P702" s="1" t="s">
        <v>1643</v>
      </c>
      <c r="Q702" s="1" t="s">
        <v>1645</v>
      </c>
      <c r="R702" s="1" t="s">
        <v>1646</v>
      </c>
    </row>
    <row r="703" spans="1:18" x14ac:dyDescent="0.45">
      <c r="A703" s="6">
        <f t="shared" si="12"/>
        <v>50951</v>
      </c>
      <c r="B703" s="6">
        <f>COUNTIF(D$1:D703,D703)</f>
        <v>1</v>
      </c>
      <c r="C703" s="1">
        <v>5095</v>
      </c>
      <c r="D703" s="1" t="s">
        <v>1580</v>
      </c>
      <c r="F703" s="1" t="s">
        <v>1581</v>
      </c>
      <c r="G703" s="1" t="s">
        <v>69</v>
      </c>
      <c r="I703" s="1" t="s">
        <v>70</v>
      </c>
      <c r="K703" s="1" t="s">
        <v>1582</v>
      </c>
      <c r="N703" s="1" t="s">
        <v>1624</v>
      </c>
      <c r="O703" s="1" t="s">
        <v>34</v>
      </c>
      <c r="P703" s="1" t="s">
        <v>1643</v>
      </c>
      <c r="Q703" s="1" t="s">
        <v>1645</v>
      </c>
      <c r="R703" s="1" t="s">
        <v>1646</v>
      </c>
    </row>
    <row r="704" spans="1:18" x14ac:dyDescent="0.45">
      <c r="A704" s="6">
        <f t="shared" si="12"/>
        <v>12012</v>
      </c>
      <c r="B704" s="6">
        <f>COUNTIF(D$1:D704,D704)</f>
        <v>2</v>
      </c>
      <c r="C704" s="1">
        <v>1201</v>
      </c>
      <c r="D704" s="1" t="s">
        <v>1515</v>
      </c>
      <c r="F704" s="1" t="s">
        <v>1516</v>
      </c>
      <c r="G704" s="1" t="s">
        <v>779</v>
      </c>
      <c r="I704" s="1" t="s">
        <v>87</v>
      </c>
      <c r="K704" s="1" t="s">
        <v>1583</v>
      </c>
      <c r="N704" s="1" t="s">
        <v>1624</v>
      </c>
      <c r="O704" s="1" t="s">
        <v>34</v>
      </c>
      <c r="P704" s="1" t="s">
        <v>1643</v>
      </c>
      <c r="Q704" s="1" t="s">
        <v>1645</v>
      </c>
      <c r="R704" s="1" t="s">
        <v>1646</v>
      </c>
    </row>
    <row r="705" spans="1:18" x14ac:dyDescent="0.45">
      <c r="A705" s="6">
        <f t="shared" si="12"/>
        <v>11151</v>
      </c>
      <c r="B705" s="6">
        <f>COUNTIF(D$1:D705,D705)</f>
        <v>1</v>
      </c>
      <c r="C705" s="1">
        <v>1115</v>
      </c>
      <c r="D705" s="1" t="s">
        <v>32</v>
      </c>
      <c r="F705" s="1" t="s">
        <v>1584</v>
      </c>
      <c r="G705" s="1" t="s">
        <v>831</v>
      </c>
      <c r="I705" s="1" t="s">
        <v>70</v>
      </c>
      <c r="K705" s="1" t="s">
        <v>1585</v>
      </c>
      <c r="N705" s="1" t="s">
        <v>1624</v>
      </c>
      <c r="O705" s="1" t="s">
        <v>34</v>
      </c>
      <c r="P705" s="1" t="s">
        <v>1643</v>
      </c>
      <c r="Q705" s="1" t="s">
        <v>1645</v>
      </c>
      <c r="R705" s="1" t="s">
        <v>1646</v>
      </c>
    </row>
    <row r="706" spans="1:18" x14ac:dyDescent="0.45">
      <c r="A706" s="6">
        <f t="shared" si="12"/>
        <v>1554</v>
      </c>
      <c r="B706" s="6">
        <f>COUNTIF(D$1:D706,D706)</f>
        <v>4</v>
      </c>
      <c r="C706" s="1">
        <v>155</v>
      </c>
      <c r="D706" s="1" t="s">
        <v>136</v>
      </c>
      <c r="F706" s="1" t="s">
        <v>137</v>
      </c>
      <c r="G706" s="1" t="s">
        <v>134</v>
      </c>
      <c r="I706" s="1" t="s">
        <v>70</v>
      </c>
      <c r="K706" s="1" t="s">
        <v>1586</v>
      </c>
      <c r="N706" s="1" t="s">
        <v>1624</v>
      </c>
      <c r="O706" s="1" t="s">
        <v>34</v>
      </c>
      <c r="P706" s="1" t="s">
        <v>1643</v>
      </c>
      <c r="Q706" s="1" t="s">
        <v>1645</v>
      </c>
      <c r="R706" s="1" t="s">
        <v>1646</v>
      </c>
    </row>
    <row r="707" spans="1:18" x14ac:dyDescent="0.45">
      <c r="A707" s="6">
        <f t="shared" si="12"/>
        <v>11582</v>
      </c>
      <c r="B707" s="6">
        <f>COUNTIF(D$1:D707,D707)</f>
        <v>2</v>
      </c>
      <c r="C707" s="1">
        <v>1158</v>
      </c>
      <c r="D707" s="1" t="s">
        <v>771</v>
      </c>
      <c r="F707" s="1" t="s">
        <v>772</v>
      </c>
      <c r="G707" s="1" t="s">
        <v>78</v>
      </c>
      <c r="I707" s="1" t="s">
        <v>70</v>
      </c>
      <c r="K707" s="1" t="s">
        <v>1587</v>
      </c>
      <c r="N707" s="1" t="s">
        <v>1624</v>
      </c>
      <c r="O707" s="1" t="s">
        <v>34</v>
      </c>
      <c r="P707" s="1" t="s">
        <v>1643</v>
      </c>
      <c r="Q707" s="1" t="s">
        <v>1645</v>
      </c>
      <c r="R707" s="1" t="s">
        <v>1646</v>
      </c>
    </row>
    <row r="708" spans="1:18" x14ac:dyDescent="0.45">
      <c r="A708" s="6">
        <f t="shared" si="12"/>
        <v>52372</v>
      </c>
      <c r="B708" s="6">
        <f>COUNTIF(D$1:D708,D708)</f>
        <v>2</v>
      </c>
      <c r="C708" s="1">
        <v>5237</v>
      </c>
      <c r="D708" s="1" t="s">
        <v>1317</v>
      </c>
      <c r="F708" s="1" t="s">
        <v>1318</v>
      </c>
      <c r="G708" s="1" t="s">
        <v>1205</v>
      </c>
      <c r="I708" s="1" t="s">
        <v>70</v>
      </c>
      <c r="K708" s="1" t="s">
        <v>1588</v>
      </c>
      <c r="N708" s="1" t="s">
        <v>1624</v>
      </c>
      <c r="O708" s="1" t="s">
        <v>34</v>
      </c>
      <c r="P708" s="1" t="s">
        <v>1643</v>
      </c>
      <c r="Q708" s="1" t="s">
        <v>1645</v>
      </c>
      <c r="R708" s="1" t="s">
        <v>1646</v>
      </c>
    </row>
    <row r="709" spans="1:18" x14ac:dyDescent="0.45">
      <c r="A709" s="6">
        <f t="shared" si="12"/>
        <v>52392</v>
      </c>
      <c r="B709" s="6">
        <f>COUNTIF(D$1:D709,D709)</f>
        <v>2</v>
      </c>
      <c r="C709" s="1">
        <v>5239</v>
      </c>
      <c r="D709" s="1" t="s">
        <v>1287</v>
      </c>
      <c r="F709" s="1" t="s">
        <v>1288</v>
      </c>
      <c r="G709" s="1" t="s">
        <v>1205</v>
      </c>
      <c r="I709" s="1" t="s">
        <v>70</v>
      </c>
      <c r="K709" s="1" t="s">
        <v>1589</v>
      </c>
      <c r="N709" s="1" t="s">
        <v>1624</v>
      </c>
      <c r="O709" s="1" t="s">
        <v>34</v>
      </c>
      <c r="P709" s="1" t="s">
        <v>1643</v>
      </c>
      <c r="Q709" s="1" t="s">
        <v>1645</v>
      </c>
      <c r="R709" s="1" t="s">
        <v>1646</v>
      </c>
    </row>
    <row r="710" spans="1:18" x14ac:dyDescent="0.45">
      <c r="A710" s="6">
        <f t="shared" si="12"/>
        <v>50063</v>
      </c>
      <c r="B710" s="6">
        <f>COUNTIF(D$1:D710,D710)</f>
        <v>3</v>
      </c>
      <c r="C710" s="1">
        <v>5006</v>
      </c>
      <c r="D710" s="1" t="s">
        <v>179</v>
      </c>
      <c r="F710" s="1" t="s">
        <v>180</v>
      </c>
      <c r="G710" s="1" t="s">
        <v>145</v>
      </c>
      <c r="I710" s="1" t="s">
        <v>70</v>
      </c>
      <c r="K710" s="1" t="s">
        <v>1590</v>
      </c>
      <c r="N710" s="1" t="s">
        <v>1624</v>
      </c>
      <c r="O710" s="1" t="s">
        <v>34</v>
      </c>
      <c r="P710" s="1" t="s">
        <v>1643</v>
      </c>
      <c r="Q710" s="1" t="s">
        <v>1645</v>
      </c>
      <c r="R710" s="1" t="s">
        <v>1646</v>
      </c>
    </row>
    <row r="711" spans="1:18" x14ac:dyDescent="0.45">
      <c r="A711" s="6">
        <f t="shared" si="12"/>
        <v>52352</v>
      </c>
      <c r="B711" s="6">
        <f>COUNTIF(D$1:D711,D711)</f>
        <v>2</v>
      </c>
      <c r="C711" s="1">
        <v>5235</v>
      </c>
      <c r="D711" s="1" t="s">
        <v>1294</v>
      </c>
      <c r="F711" s="1" t="s">
        <v>1295</v>
      </c>
      <c r="G711" s="1" t="s">
        <v>1205</v>
      </c>
      <c r="I711" s="1" t="s">
        <v>87</v>
      </c>
      <c r="K711" s="1" t="s">
        <v>1591</v>
      </c>
      <c r="N711" s="1" t="s">
        <v>1624</v>
      </c>
      <c r="O711" s="1" t="s">
        <v>34</v>
      </c>
      <c r="P711" s="1" t="s">
        <v>1643</v>
      </c>
      <c r="Q711" s="1" t="s">
        <v>1645</v>
      </c>
      <c r="R711" s="1" t="s">
        <v>1646</v>
      </c>
    </row>
    <row r="712" spans="1:18" x14ac:dyDescent="0.45">
      <c r="A712" s="6">
        <f t="shared" si="12"/>
        <v>13042</v>
      </c>
      <c r="B712" s="6">
        <f>COUNTIF(D$1:D712,D712)</f>
        <v>2</v>
      </c>
      <c r="C712" s="1">
        <v>1304</v>
      </c>
      <c r="D712" s="1" t="s">
        <v>803</v>
      </c>
      <c r="F712" s="1" t="s">
        <v>804</v>
      </c>
      <c r="G712" s="1" t="s">
        <v>113</v>
      </c>
      <c r="I712" s="1" t="s">
        <v>87</v>
      </c>
      <c r="K712" s="1" t="s">
        <v>1592</v>
      </c>
      <c r="N712" s="1" t="s">
        <v>1624</v>
      </c>
      <c r="O712" s="1" t="s">
        <v>34</v>
      </c>
      <c r="P712" s="1" t="s">
        <v>1643</v>
      </c>
      <c r="Q712" s="1" t="s">
        <v>1645</v>
      </c>
      <c r="R712" s="1" t="s">
        <v>1646</v>
      </c>
    </row>
    <row r="713" spans="1:18" x14ac:dyDescent="0.45">
      <c r="A713" s="6">
        <f t="shared" si="12"/>
        <v>33092</v>
      </c>
      <c r="B713" s="6">
        <f>COUNTIF(D$1:D713,D713)</f>
        <v>2</v>
      </c>
      <c r="C713" s="1">
        <v>3309</v>
      </c>
      <c r="D713" s="1" t="s">
        <v>548</v>
      </c>
      <c r="F713" s="1" t="s">
        <v>549</v>
      </c>
      <c r="G713" s="1" t="s">
        <v>55</v>
      </c>
      <c r="I713" s="1" t="s">
        <v>56</v>
      </c>
      <c r="K713" s="1" t="s">
        <v>1593</v>
      </c>
      <c r="N713" s="1" t="s">
        <v>1624</v>
      </c>
      <c r="O713" s="1" t="s">
        <v>34</v>
      </c>
      <c r="P713" s="1" t="s">
        <v>1643</v>
      </c>
      <c r="Q713" s="1" t="s">
        <v>1645</v>
      </c>
      <c r="R713" s="1" t="s">
        <v>1646</v>
      </c>
    </row>
    <row r="714" spans="1:18" x14ac:dyDescent="0.45">
      <c r="A714" s="6">
        <f t="shared" si="12"/>
        <v>52382</v>
      </c>
      <c r="B714" s="6">
        <f>COUNTIF(D$1:D714,D714)</f>
        <v>2</v>
      </c>
      <c r="C714" s="1">
        <v>5238</v>
      </c>
      <c r="D714" s="1" t="s">
        <v>1327</v>
      </c>
      <c r="F714" s="1" t="s">
        <v>1328</v>
      </c>
      <c r="G714" s="1" t="s">
        <v>1205</v>
      </c>
      <c r="I714" s="1" t="s">
        <v>70</v>
      </c>
      <c r="K714" s="1" t="s">
        <v>1594</v>
      </c>
      <c r="N714" s="1" t="s">
        <v>1624</v>
      </c>
      <c r="O714" s="1" t="s">
        <v>34</v>
      </c>
      <c r="P714" s="1" t="s">
        <v>1643</v>
      </c>
      <c r="Q714" s="1" t="s">
        <v>1645</v>
      </c>
      <c r="R714" s="1" t="s">
        <v>1646</v>
      </c>
    </row>
    <row r="715" spans="1:18" x14ac:dyDescent="0.45">
      <c r="A715" s="6">
        <f t="shared" si="12"/>
        <v>27033</v>
      </c>
      <c r="B715" s="6">
        <f>COUNTIF(D$1:D715,D715)</f>
        <v>3</v>
      </c>
      <c r="C715" s="1">
        <v>2703</v>
      </c>
      <c r="D715" s="1" t="s">
        <v>188</v>
      </c>
      <c r="F715" s="1" t="s">
        <v>189</v>
      </c>
      <c r="G715" s="1" t="s">
        <v>190</v>
      </c>
      <c r="I715" s="1" t="s">
        <v>70</v>
      </c>
      <c r="K715" s="1" t="s">
        <v>1595</v>
      </c>
      <c r="N715" s="1" t="s">
        <v>1624</v>
      </c>
      <c r="O715" s="1" t="s">
        <v>34</v>
      </c>
      <c r="P715" s="1" t="s">
        <v>1643</v>
      </c>
      <c r="Q715" s="1" t="s">
        <v>1645</v>
      </c>
      <c r="R715" s="1" t="s">
        <v>1646</v>
      </c>
    </row>
    <row r="716" spans="1:18" x14ac:dyDescent="0.45">
      <c r="A716" s="6">
        <f t="shared" si="12"/>
        <v>53602</v>
      </c>
      <c r="B716" s="6">
        <f>COUNTIF(D$1:D716,D716)</f>
        <v>2</v>
      </c>
      <c r="C716" s="1">
        <v>5360</v>
      </c>
      <c r="D716" s="1" t="s">
        <v>214</v>
      </c>
      <c r="F716" s="1" t="s">
        <v>215</v>
      </c>
      <c r="G716" s="1" t="s">
        <v>152</v>
      </c>
      <c r="I716" s="1" t="s">
        <v>87</v>
      </c>
      <c r="K716" s="1" t="s">
        <v>1648</v>
      </c>
      <c r="N716" s="1" t="s">
        <v>1624</v>
      </c>
      <c r="O716" s="1" t="s">
        <v>34</v>
      </c>
      <c r="P716" s="1" t="s">
        <v>1643</v>
      </c>
      <c r="Q716" s="1" t="s">
        <v>1645</v>
      </c>
      <c r="R716" s="1" t="s">
        <v>1646</v>
      </c>
    </row>
    <row r="717" spans="1:18" x14ac:dyDescent="0.45">
      <c r="A717" s="6">
        <f t="shared" si="12"/>
        <v>53593</v>
      </c>
      <c r="B717" s="6">
        <f>COUNTIF(D$1:D717,D717)</f>
        <v>3</v>
      </c>
      <c r="C717" s="1">
        <v>5359</v>
      </c>
      <c r="D717" s="1" t="s">
        <v>856</v>
      </c>
      <c r="F717" s="1" t="s">
        <v>857</v>
      </c>
      <c r="G717" s="1" t="s">
        <v>152</v>
      </c>
      <c r="I717" s="1" t="s">
        <v>87</v>
      </c>
      <c r="K717" s="1" t="s">
        <v>1648</v>
      </c>
      <c r="N717" s="1" t="s">
        <v>1624</v>
      </c>
      <c r="O717" s="1" t="s">
        <v>34</v>
      </c>
      <c r="P717" s="1" t="s">
        <v>1643</v>
      </c>
      <c r="Q717" s="1" t="s">
        <v>1645</v>
      </c>
      <c r="R717" s="1" t="s">
        <v>1646</v>
      </c>
    </row>
    <row r="718" spans="1:18" x14ac:dyDescent="0.45">
      <c r="A718" s="6">
        <f t="shared" si="12"/>
        <v>34502</v>
      </c>
      <c r="B718" s="6">
        <f>COUNTIF(D$1:D718,D718)</f>
        <v>2</v>
      </c>
      <c r="C718" s="1">
        <v>3450</v>
      </c>
      <c r="D718" s="1" t="s">
        <v>1168</v>
      </c>
      <c r="F718" s="1" t="s">
        <v>1169</v>
      </c>
      <c r="G718" s="1" t="s">
        <v>120</v>
      </c>
      <c r="I718" s="1">
        <v>3</v>
      </c>
      <c r="K718" s="1" t="s">
        <v>1596</v>
      </c>
      <c r="N718" s="1" t="s">
        <v>1624</v>
      </c>
      <c r="O718" s="1" t="s">
        <v>34</v>
      </c>
      <c r="P718" s="1" t="s">
        <v>1643</v>
      </c>
      <c r="Q718" s="1" t="s">
        <v>1645</v>
      </c>
      <c r="R718" s="1" t="s">
        <v>1646</v>
      </c>
    </row>
    <row r="719" spans="1:18" x14ac:dyDescent="0.45">
      <c r="A719" s="6">
        <f t="shared" si="12"/>
        <v>53563</v>
      </c>
      <c r="B719" s="6">
        <f>COUNTIF(D$1:D719,D719)</f>
        <v>3</v>
      </c>
      <c r="C719" s="1">
        <v>5356</v>
      </c>
      <c r="D719" s="1" t="s">
        <v>882</v>
      </c>
      <c r="F719" s="1" t="s">
        <v>883</v>
      </c>
      <c r="G719" s="1" t="s">
        <v>152</v>
      </c>
      <c r="I719" s="1" t="s">
        <v>87</v>
      </c>
      <c r="K719" s="1" t="s">
        <v>1597</v>
      </c>
      <c r="N719" s="1" t="s">
        <v>1624</v>
      </c>
      <c r="O719" s="1" t="s">
        <v>34</v>
      </c>
      <c r="P719" s="1" t="s">
        <v>1643</v>
      </c>
      <c r="Q719" s="1" t="s">
        <v>1645</v>
      </c>
      <c r="R719" s="1" t="s">
        <v>1646</v>
      </c>
    </row>
    <row r="720" spans="1:18" x14ac:dyDescent="0.45">
      <c r="A720" s="6">
        <f t="shared" si="12"/>
        <v>50071</v>
      </c>
      <c r="B720" s="6">
        <f>COUNTIF(D$1:D720,D720)</f>
        <v>1</v>
      </c>
      <c r="C720" s="1">
        <v>5007</v>
      </c>
      <c r="D720" s="1" t="s">
        <v>1598</v>
      </c>
      <c r="F720" s="1" t="s">
        <v>1599</v>
      </c>
      <c r="G720" s="1" t="s">
        <v>145</v>
      </c>
      <c r="I720" s="1" t="s">
        <v>87</v>
      </c>
      <c r="K720" s="1" t="s">
        <v>1600</v>
      </c>
      <c r="N720" s="1" t="s">
        <v>1624</v>
      </c>
      <c r="O720" s="1" t="s">
        <v>34</v>
      </c>
      <c r="P720" s="1" t="s">
        <v>1643</v>
      </c>
      <c r="Q720" s="1" t="s">
        <v>1645</v>
      </c>
      <c r="R720" s="1" t="s">
        <v>1646</v>
      </c>
    </row>
    <row r="721" spans="1:18" x14ac:dyDescent="0.45">
      <c r="A721" s="6">
        <f t="shared" si="12"/>
        <v>33072</v>
      </c>
      <c r="B721" s="6">
        <f>COUNTIF(D$1:D721,D721)</f>
        <v>2</v>
      </c>
      <c r="C721" s="1">
        <v>3307</v>
      </c>
      <c r="D721" s="1" t="s">
        <v>611</v>
      </c>
      <c r="F721" s="1" t="s">
        <v>612</v>
      </c>
      <c r="G721" s="1" t="s">
        <v>55</v>
      </c>
      <c r="I721" s="1" t="s">
        <v>56</v>
      </c>
      <c r="K721" s="1" t="s">
        <v>1601</v>
      </c>
      <c r="N721" s="1" t="s">
        <v>1624</v>
      </c>
      <c r="O721" s="1" t="s">
        <v>34</v>
      </c>
      <c r="P721" s="1" t="s">
        <v>1643</v>
      </c>
      <c r="Q721" s="1" t="s">
        <v>1645</v>
      </c>
      <c r="R721" s="1" t="s">
        <v>1646</v>
      </c>
    </row>
    <row r="722" spans="1:18" x14ac:dyDescent="0.45">
      <c r="A722" s="6">
        <f t="shared" si="12"/>
        <v>33142</v>
      </c>
      <c r="B722" s="6">
        <f>COUNTIF(D$1:D722,D722)</f>
        <v>2</v>
      </c>
      <c r="C722" s="1">
        <v>3314</v>
      </c>
      <c r="D722" s="1" t="s">
        <v>588</v>
      </c>
      <c r="F722" s="1" t="s">
        <v>589</v>
      </c>
      <c r="G722" s="1" t="s">
        <v>55</v>
      </c>
      <c r="I722" s="1" t="s">
        <v>64</v>
      </c>
      <c r="K722" s="1" t="s">
        <v>1602</v>
      </c>
      <c r="N722" s="1" t="s">
        <v>1624</v>
      </c>
      <c r="O722" s="1" t="s">
        <v>34</v>
      </c>
      <c r="P722" s="1" t="s">
        <v>1643</v>
      </c>
      <c r="Q722" s="1" t="s">
        <v>1645</v>
      </c>
      <c r="R722" s="1" t="s">
        <v>1646</v>
      </c>
    </row>
    <row r="723" spans="1:18" x14ac:dyDescent="0.45">
      <c r="A723" s="6">
        <f t="shared" si="12"/>
        <v>53553</v>
      </c>
      <c r="B723" s="6">
        <f>COUNTIF(D$1:D723,D723)</f>
        <v>3</v>
      </c>
      <c r="C723" s="1">
        <v>5355</v>
      </c>
      <c r="D723" s="1" t="s">
        <v>847</v>
      </c>
      <c r="F723" s="1" t="s">
        <v>848</v>
      </c>
      <c r="G723" s="1" t="s">
        <v>152</v>
      </c>
      <c r="I723" s="1" t="s">
        <v>87</v>
      </c>
      <c r="K723" s="1" t="s">
        <v>1603</v>
      </c>
      <c r="N723" s="1" t="s">
        <v>1624</v>
      </c>
      <c r="O723" s="1" t="s">
        <v>34</v>
      </c>
      <c r="P723" s="1" t="s">
        <v>1643</v>
      </c>
      <c r="Q723" s="1" t="s">
        <v>1645</v>
      </c>
      <c r="R723" s="1" t="s">
        <v>1646</v>
      </c>
    </row>
    <row r="724" spans="1:18" x14ac:dyDescent="0.45">
      <c r="A724" s="6">
        <f t="shared" si="12"/>
        <v>50023</v>
      </c>
      <c r="B724" s="6">
        <f>COUNTIF(D$1:D724,D724)</f>
        <v>3</v>
      </c>
      <c r="C724" s="1">
        <v>5002</v>
      </c>
      <c r="D724" s="1" t="s">
        <v>192</v>
      </c>
      <c r="F724" s="1" t="s">
        <v>193</v>
      </c>
      <c r="G724" s="1" t="s">
        <v>145</v>
      </c>
      <c r="I724" s="1" t="s">
        <v>87</v>
      </c>
      <c r="K724" s="1" t="s">
        <v>1648</v>
      </c>
      <c r="N724" s="1" t="s">
        <v>1624</v>
      </c>
      <c r="O724" s="1" t="s">
        <v>34</v>
      </c>
      <c r="P724" s="1" t="s">
        <v>1643</v>
      </c>
      <c r="Q724" s="1" t="s">
        <v>1645</v>
      </c>
      <c r="R724" s="1" t="s">
        <v>1646</v>
      </c>
    </row>
    <row r="725" spans="1:18" x14ac:dyDescent="0.45">
      <c r="A725" s="6">
        <f t="shared" si="12"/>
        <v>30003</v>
      </c>
      <c r="B725" s="6">
        <f>COUNTIF(D$1:D725,D725)</f>
        <v>3</v>
      </c>
      <c r="C725" s="1">
        <v>3000</v>
      </c>
      <c r="D725" s="1" t="s">
        <v>628</v>
      </c>
      <c r="F725" s="1" t="s">
        <v>629</v>
      </c>
      <c r="G725" s="1" t="s">
        <v>50</v>
      </c>
      <c r="I725" s="1" t="s">
        <v>51</v>
      </c>
      <c r="K725" s="1" t="s">
        <v>1604</v>
      </c>
      <c r="N725" s="1" t="s">
        <v>1624</v>
      </c>
      <c r="O725" s="1" t="s">
        <v>34</v>
      </c>
      <c r="P725" s="1" t="s">
        <v>1643</v>
      </c>
      <c r="Q725" s="1" t="s">
        <v>1645</v>
      </c>
      <c r="R725" s="1" t="s">
        <v>1646</v>
      </c>
    </row>
    <row r="726" spans="1:18" x14ac:dyDescent="0.45">
      <c r="A726" s="6">
        <f t="shared" si="12"/>
        <v>30513</v>
      </c>
      <c r="B726" s="6">
        <f>COUNTIF(D$1:D726,D726)</f>
        <v>3</v>
      </c>
      <c r="C726" s="1">
        <v>3051</v>
      </c>
      <c r="D726" s="1" t="s">
        <v>634</v>
      </c>
      <c r="F726" s="1" t="s">
        <v>635</v>
      </c>
      <c r="G726" s="1" t="s">
        <v>63</v>
      </c>
      <c r="I726" s="1" t="s">
        <v>51</v>
      </c>
      <c r="K726" s="1" t="s">
        <v>1605</v>
      </c>
      <c r="N726" s="1" t="s">
        <v>1624</v>
      </c>
      <c r="O726" s="1" t="s">
        <v>34</v>
      </c>
      <c r="P726" s="1" t="s">
        <v>1643</v>
      </c>
      <c r="Q726" s="1" t="s">
        <v>1645</v>
      </c>
      <c r="R726" s="1" t="s">
        <v>1646</v>
      </c>
    </row>
    <row r="727" spans="1:18" x14ac:dyDescent="0.45">
      <c r="A727" s="6">
        <f t="shared" si="12"/>
        <v>25043</v>
      </c>
      <c r="B727" s="6">
        <f>COUNTIF(D$1:D727,D727)</f>
        <v>3</v>
      </c>
      <c r="C727" s="1">
        <v>2504</v>
      </c>
      <c r="D727" s="1" t="s">
        <v>838</v>
      </c>
      <c r="F727" s="1" t="s">
        <v>839</v>
      </c>
      <c r="G727" s="1" t="s">
        <v>98</v>
      </c>
      <c r="I727" s="1" t="s">
        <v>87</v>
      </c>
      <c r="K727" s="1" t="s">
        <v>1606</v>
      </c>
      <c r="N727" s="1" t="s">
        <v>1624</v>
      </c>
      <c r="O727" s="1" t="s">
        <v>34</v>
      </c>
      <c r="P727" s="1" t="s">
        <v>1643</v>
      </c>
      <c r="Q727" s="1" t="s">
        <v>1645</v>
      </c>
      <c r="R727" s="1" t="s">
        <v>1646</v>
      </c>
    </row>
    <row r="728" spans="1:18" x14ac:dyDescent="0.45">
      <c r="A728" s="6">
        <f t="shared" si="12"/>
        <v>30114</v>
      </c>
      <c r="B728" s="6">
        <f>COUNTIF(D$1:D728,D728)</f>
        <v>4</v>
      </c>
      <c r="C728" s="1">
        <v>3011</v>
      </c>
      <c r="D728" s="1" t="s">
        <v>232</v>
      </c>
      <c r="F728" s="1" t="s">
        <v>233</v>
      </c>
      <c r="G728" s="1" t="s">
        <v>50</v>
      </c>
      <c r="I728" s="1" t="s">
        <v>56</v>
      </c>
      <c r="K728" s="1" t="s">
        <v>1607</v>
      </c>
      <c r="N728" s="1" t="s">
        <v>1624</v>
      </c>
      <c r="O728" s="1" t="s">
        <v>34</v>
      </c>
      <c r="P728" s="1" t="s">
        <v>1643</v>
      </c>
      <c r="Q728" s="1" t="s">
        <v>1645</v>
      </c>
      <c r="R728" s="1" t="s">
        <v>1646</v>
      </c>
    </row>
    <row r="729" spans="1:18" x14ac:dyDescent="0.45">
      <c r="A729" s="6">
        <f t="shared" si="12"/>
        <v>30703</v>
      </c>
      <c r="B729" s="6">
        <f>COUNTIF(D$1:D729,D729)</f>
        <v>3</v>
      </c>
      <c r="C729" s="1">
        <v>3070</v>
      </c>
      <c r="D729" s="1" t="s">
        <v>558</v>
      </c>
      <c r="F729" s="1" t="s">
        <v>559</v>
      </c>
      <c r="G729" s="1" t="s">
        <v>63</v>
      </c>
      <c r="I729" s="1" t="s">
        <v>64</v>
      </c>
      <c r="K729" s="1" t="s">
        <v>1608</v>
      </c>
      <c r="N729" s="1" t="s">
        <v>1624</v>
      </c>
      <c r="O729" s="1" t="s">
        <v>34</v>
      </c>
      <c r="P729" s="1" t="s">
        <v>1643</v>
      </c>
      <c r="Q729" s="1" t="s">
        <v>1645</v>
      </c>
      <c r="R729" s="1" t="s">
        <v>1646</v>
      </c>
    </row>
    <row r="730" spans="1:18" x14ac:dyDescent="0.45">
      <c r="A730" s="6">
        <f t="shared" si="12"/>
        <v>33042</v>
      </c>
      <c r="B730" s="6">
        <f>COUNTIF(D$1:D730,D730)</f>
        <v>2</v>
      </c>
      <c r="C730" s="1">
        <v>3304</v>
      </c>
      <c r="D730" s="1" t="s">
        <v>600</v>
      </c>
      <c r="F730" s="1" t="s">
        <v>601</v>
      </c>
      <c r="G730" s="1" t="s">
        <v>55</v>
      </c>
      <c r="I730" s="1" t="s">
        <v>51</v>
      </c>
      <c r="K730" s="1" t="s">
        <v>1609</v>
      </c>
      <c r="N730" s="1" t="s">
        <v>1624</v>
      </c>
      <c r="O730" s="1" t="s">
        <v>34</v>
      </c>
      <c r="P730" s="1" t="s">
        <v>1643</v>
      </c>
      <c r="Q730" s="1" t="s">
        <v>1645</v>
      </c>
      <c r="R730" s="1" t="s">
        <v>1646</v>
      </c>
    </row>
    <row r="731" spans="1:18" x14ac:dyDescent="0.45">
      <c r="A731" s="6">
        <f t="shared" si="12"/>
        <v>30123</v>
      </c>
      <c r="B731" s="6">
        <f>COUNTIF(D$1:D731,D731)</f>
        <v>3</v>
      </c>
      <c r="C731" s="1">
        <v>3012</v>
      </c>
      <c r="D731" s="1" t="s">
        <v>619</v>
      </c>
      <c r="F731" s="1" t="s">
        <v>620</v>
      </c>
      <c r="G731" s="1" t="s">
        <v>50</v>
      </c>
      <c r="I731" s="1" t="s">
        <v>56</v>
      </c>
      <c r="K731" s="1" t="s">
        <v>1648</v>
      </c>
      <c r="N731" s="1" t="s">
        <v>1624</v>
      </c>
      <c r="O731" s="1" t="s">
        <v>34</v>
      </c>
      <c r="P731" s="1" t="s">
        <v>1643</v>
      </c>
      <c r="Q731" s="1" t="s">
        <v>1645</v>
      </c>
      <c r="R731" s="1" t="s">
        <v>1646</v>
      </c>
    </row>
    <row r="732" spans="1:18" x14ac:dyDescent="0.45">
      <c r="A732" s="6">
        <f t="shared" si="12"/>
        <v>30013</v>
      </c>
      <c r="B732" s="6">
        <f>COUNTIF(D$1:D732,D732)</f>
        <v>3</v>
      </c>
      <c r="C732" s="1">
        <v>3001</v>
      </c>
      <c r="D732" s="1" t="s">
        <v>48</v>
      </c>
      <c r="F732" s="1" t="s">
        <v>49</v>
      </c>
      <c r="G732" s="1" t="s">
        <v>50</v>
      </c>
      <c r="I732" s="1" t="s">
        <v>51</v>
      </c>
      <c r="K732" s="1" t="s">
        <v>1610</v>
      </c>
      <c r="N732" s="1" t="s">
        <v>1632</v>
      </c>
      <c r="O732" s="1" t="s">
        <v>35</v>
      </c>
      <c r="P732" s="1" t="s">
        <v>1643</v>
      </c>
      <c r="Q732" s="1" t="s">
        <v>1645</v>
      </c>
      <c r="R732" s="1" t="s">
        <v>1646</v>
      </c>
    </row>
    <row r="733" spans="1:18" x14ac:dyDescent="0.45">
      <c r="A733" s="6">
        <f t="shared" si="12"/>
        <v>30653</v>
      </c>
      <c r="B733" s="6">
        <f>COUNTIF(D$1:D733,D733)</f>
        <v>3</v>
      </c>
      <c r="C733" s="1">
        <v>3065</v>
      </c>
      <c r="D733" s="1" t="s">
        <v>380</v>
      </c>
      <c r="F733" s="1" t="s">
        <v>381</v>
      </c>
      <c r="G733" s="1" t="s">
        <v>63</v>
      </c>
      <c r="I733" s="1" t="s">
        <v>56</v>
      </c>
      <c r="K733" s="1" t="s">
        <v>1611</v>
      </c>
      <c r="N733" s="1" t="s">
        <v>1632</v>
      </c>
      <c r="O733" s="1" t="s">
        <v>35</v>
      </c>
      <c r="P733" s="1" t="s">
        <v>1643</v>
      </c>
      <c r="Q733" s="1" t="s">
        <v>1645</v>
      </c>
      <c r="R733" s="1" t="s">
        <v>1646</v>
      </c>
    </row>
    <row r="734" spans="1:18" x14ac:dyDescent="0.45">
      <c r="A734" s="6">
        <f t="shared" si="12"/>
        <v>10503</v>
      </c>
      <c r="B734" s="6">
        <f>COUNTIF(D$1:D734,D734)</f>
        <v>3</v>
      </c>
      <c r="C734" s="1">
        <v>1050</v>
      </c>
      <c r="D734" s="1" t="s">
        <v>100</v>
      </c>
      <c r="F734" s="1" t="s">
        <v>101</v>
      </c>
      <c r="G734" s="1" t="s">
        <v>102</v>
      </c>
      <c r="I734" s="1" t="s">
        <v>87</v>
      </c>
      <c r="K734" s="1" t="s">
        <v>1612</v>
      </c>
      <c r="N734" s="1" t="s">
        <v>1632</v>
      </c>
      <c r="O734" s="1" t="s">
        <v>35</v>
      </c>
      <c r="P734" s="1" t="s">
        <v>1643</v>
      </c>
      <c r="Q734" s="1" t="s">
        <v>1645</v>
      </c>
      <c r="R734" s="1" t="s">
        <v>1646</v>
      </c>
    </row>
    <row r="735" spans="1:18" x14ac:dyDescent="0.45">
      <c r="A735" s="6">
        <f t="shared" si="12"/>
        <v>50482</v>
      </c>
      <c r="B735" s="6">
        <f>COUNTIF(D$1:D735,D735)</f>
        <v>2</v>
      </c>
      <c r="C735" s="1">
        <v>5048</v>
      </c>
      <c r="D735" s="1" t="s">
        <v>58</v>
      </c>
      <c r="F735" s="1" t="s">
        <v>59</v>
      </c>
      <c r="G735" s="1" t="s">
        <v>60</v>
      </c>
      <c r="K735" s="1" t="s">
        <v>1613</v>
      </c>
      <c r="N735" s="1" t="s">
        <v>1632</v>
      </c>
      <c r="O735" s="1" t="s">
        <v>35</v>
      </c>
      <c r="P735" s="1" t="s">
        <v>1643</v>
      </c>
      <c r="Q735" s="1" t="s">
        <v>1645</v>
      </c>
      <c r="R735" s="1" t="s">
        <v>1646</v>
      </c>
    </row>
    <row r="736" spans="1:18" x14ac:dyDescent="0.45">
      <c r="A736" s="6">
        <f t="shared" si="12"/>
        <v>53861</v>
      </c>
      <c r="B736" s="6">
        <f>COUNTIF(D$1:D736,D736)</f>
        <v>1</v>
      </c>
      <c r="C736" s="1">
        <v>5386</v>
      </c>
      <c r="D736" s="1" t="s">
        <v>1614</v>
      </c>
      <c r="F736" s="1" t="s">
        <v>1615</v>
      </c>
      <c r="G736" s="1" t="s">
        <v>152</v>
      </c>
      <c r="I736" s="1" t="s">
        <v>70</v>
      </c>
      <c r="K736" s="1" t="s">
        <v>1616</v>
      </c>
      <c r="N736" s="1" t="s">
        <v>1632</v>
      </c>
      <c r="O736" s="1" t="s">
        <v>35</v>
      </c>
      <c r="P736" s="1" t="s">
        <v>1643</v>
      </c>
      <c r="Q736" s="1" t="s">
        <v>1645</v>
      </c>
      <c r="R736" s="1" t="s">
        <v>1646</v>
      </c>
    </row>
    <row r="737" spans="1:18" x14ac:dyDescent="0.45">
      <c r="A737" s="6">
        <f t="shared" si="12"/>
        <v>54951</v>
      </c>
      <c r="B737" s="6">
        <f>COUNTIF(D$1:D737,D737)</f>
        <v>1</v>
      </c>
      <c r="C737" s="1">
        <v>5495</v>
      </c>
      <c r="D737" s="1" t="s">
        <v>1617</v>
      </c>
      <c r="F737" s="1" t="s">
        <v>1618</v>
      </c>
      <c r="G737" s="1" t="s">
        <v>1619</v>
      </c>
      <c r="K737" s="1" t="s">
        <v>1620</v>
      </c>
      <c r="N737" s="1" t="s">
        <v>1628</v>
      </c>
      <c r="O737" s="1" t="s">
        <v>34</v>
      </c>
      <c r="P737" s="1" t="s">
        <v>1644</v>
      </c>
      <c r="Q737" s="1" t="s">
        <v>1645</v>
      </c>
      <c r="R737" s="1" t="s">
        <v>1646</v>
      </c>
    </row>
    <row r="738" spans="1:18" x14ac:dyDescent="0.45">
      <c r="A738" s="6">
        <f t="shared" si="12"/>
        <v>182</v>
      </c>
      <c r="B738" s="6">
        <f>COUNTIF(D$1:D738,D738)</f>
        <v>2</v>
      </c>
      <c r="C738" s="1">
        <v>18</v>
      </c>
      <c r="D738" s="1" t="s">
        <v>1487</v>
      </c>
      <c r="F738" s="1" t="s">
        <v>1488</v>
      </c>
      <c r="G738" s="1" t="s">
        <v>1489</v>
      </c>
      <c r="K738" s="1" t="s">
        <v>1621</v>
      </c>
      <c r="N738" s="1" t="s">
        <v>1628</v>
      </c>
      <c r="O738" s="1" t="s">
        <v>34</v>
      </c>
      <c r="P738" s="1" t="s">
        <v>1644</v>
      </c>
      <c r="Q738" s="1" t="s">
        <v>1645</v>
      </c>
      <c r="R738" s="1" t="s">
        <v>1646</v>
      </c>
    </row>
    <row r="739" spans="1:18" x14ac:dyDescent="0.45">
      <c r="A739" s="6">
        <f t="shared" si="12"/>
        <v>30032</v>
      </c>
      <c r="B739" s="6">
        <f>COUNTIF(D$1:D739,D739)</f>
        <v>2</v>
      </c>
      <c r="C739" s="1">
        <v>3003</v>
      </c>
      <c r="D739" s="1" t="s">
        <v>1175</v>
      </c>
      <c r="F739" s="1" t="s">
        <v>1176</v>
      </c>
      <c r="G739" s="1" t="s">
        <v>50</v>
      </c>
      <c r="I739" s="1" t="s">
        <v>51</v>
      </c>
      <c r="K739" s="1" t="s">
        <v>1648</v>
      </c>
      <c r="N739" s="1" t="s">
        <v>1628</v>
      </c>
      <c r="O739" s="1" t="s">
        <v>34</v>
      </c>
      <c r="P739" s="1" t="s">
        <v>1644</v>
      </c>
      <c r="Q739" s="1" t="s">
        <v>1645</v>
      </c>
      <c r="R739" s="1" t="s">
        <v>1646</v>
      </c>
    </row>
    <row r="740" spans="1:18" x14ac:dyDescent="0.45">
      <c r="A740" s="6">
        <f t="shared" si="12"/>
        <v>30062</v>
      </c>
      <c r="B740" s="6">
        <f>COUNTIF(D$1:D740,D740)</f>
        <v>2</v>
      </c>
      <c r="C740" s="1">
        <v>3006</v>
      </c>
      <c r="D740" s="1" t="s">
        <v>1178</v>
      </c>
      <c r="F740" s="1" t="s">
        <v>1179</v>
      </c>
      <c r="G740" s="1" t="s">
        <v>50</v>
      </c>
      <c r="I740" s="1" t="s">
        <v>51</v>
      </c>
      <c r="K740" s="1" t="s">
        <v>1648</v>
      </c>
      <c r="N740" s="1" t="s">
        <v>1628</v>
      </c>
      <c r="O740" s="1" t="s">
        <v>34</v>
      </c>
      <c r="P740" s="1" t="s">
        <v>1644</v>
      </c>
      <c r="Q740" s="1" t="s">
        <v>1645</v>
      </c>
      <c r="R740" s="1" t="s">
        <v>1646</v>
      </c>
    </row>
    <row r="741" spans="1:18" x14ac:dyDescent="0.45">
      <c r="A741" s="6">
        <f t="shared" ref="A741:A804" si="13">IFERROR(C741*10+B741,"")</f>
        <v>2082</v>
      </c>
      <c r="B741" s="6">
        <f>COUNTIF(D$1:D741,D741)</f>
        <v>2</v>
      </c>
      <c r="C741" s="1">
        <v>208</v>
      </c>
      <c r="D741" s="1" t="s">
        <v>986</v>
      </c>
      <c r="F741" s="1" t="s">
        <v>987</v>
      </c>
      <c r="G741" s="1" t="s">
        <v>264</v>
      </c>
      <c r="I741" s="1" t="s">
        <v>278</v>
      </c>
      <c r="K741" s="1" t="s">
        <v>1649</v>
      </c>
      <c r="N741" s="1" t="s">
        <v>1930</v>
      </c>
      <c r="O741" s="1" t="s">
        <v>34</v>
      </c>
      <c r="P741" s="1" t="s">
        <v>1931</v>
      </c>
      <c r="Q741" s="1" t="s">
        <v>1645</v>
      </c>
      <c r="R741" s="1" t="s">
        <v>1944</v>
      </c>
    </row>
    <row r="742" spans="1:18" x14ac:dyDescent="0.45">
      <c r="A742" s="6">
        <f t="shared" si="13"/>
        <v>2042</v>
      </c>
      <c r="B742" s="6">
        <f>COUNTIF(D$1:D742,D742)</f>
        <v>2</v>
      </c>
      <c r="C742" s="1">
        <v>204</v>
      </c>
      <c r="D742" s="1" t="s">
        <v>1112</v>
      </c>
      <c r="F742" s="1" t="s">
        <v>1113</v>
      </c>
      <c r="G742" s="1" t="s">
        <v>264</v>
      </c>
      <c r="I742" s="1" t="s">
        <v>278</v>
      </c>
      <c r="K742" s="1" t="s">
        <v>1648</v>
      </c>
      <c r="N742" s="1" t="s">
        <v>1930</v>
      </c>
      <c r="O742" s="1" t="s">
        <v>34</v>
      </c>
      <c r="P742" s="1" t="s">
        <v>1931</v>
      </c>
      <c r="Q742" s="1" t="s">
        <v>1645</v>
      </c>
      <c r="R742" s="1" t="s">
        <v>1944</v>
      </c>
    </row>
    <row r="743" spans="1:18" x14ac:dyDescent="0.45">
      <c r="A743" s="6">
        <f t="shared" si="13"/>
        <v>1033</v>
      </c>
      <c r="B743" s="6">
        <f>COUNTIF(D$1:D743,D743)</f>
        <v>3</v>
      </c>
      <c r="C743" s="1">
        <v>103</v>
      </c>
      <c r="D743" s="1" t="s">
        <v>1146</v>
      </c>
      <c r="F743" s="1" t="s">
        <v>1147</v>
      </c>
      <c r="G743" s="1" t="s">
        <v>134</v>
      </c>
      <c r="I743" s="1" t="s">
        <v>278</v>
      </c>
      <c r="K743" s="1" t="s">
        <v>1650</v>
      </c>
      <c r="M743" s="1" t="s">
        <v>1651</v>
      </c>
      <c r="N743" s="1" t="s">
        <v>1629</v>
      </c>
      <c r="O743" s="1" t="s">
        <v>34</v>
      </c>
      <c r="P743" s="1" t="s">
        <v>38</v>
      </c>
      <c r="Q743" s="1" t="s">
        <v>1645</v>
      </c>
      <c r="R743" s="1" t="s">
        <v>1944</v>
      </c>
    </row>
    <row r="744" spans="1:18" x14ac:dyDescent="0.45">
      <c r="A744" s="6">
        <f t="shared" si="13"/>
        <v>1063</v>
      </c>
      <c r="B744" s="6">
        <f>COUNTIF(D$1:D744,D744)</f>
        <v>3</v>
      </c>
      <c r="C744" s="1">
        <v>106</v>
      </c>
      <c r="D744" s="1" t="s">
        <v>1097</v>
      </c>
      <c r="F744" s="1" t="s">
        <v>1098</v>
      </c>
      <c r="G744" s="1" t="s">
        <v>134</v>
      </c>
      <c r="I744" s="1" t="s">
        <v>278</v>
      </c>
      <c r="K744" s="1" t="s">
        <v>1652</v>
      </c>
      <c r="M744" s="1" t="s">
        <v>1653</v>
      </c>
      <c r="N744" s="1" t="s">
        <v>1629</v>
      </c>
      <c r="O744" s="1" t="s">
        <v>34</v>
      </c>
      <c r="P744" s="1" t="s">
        <v>38</v>
      </c>
      <c r="Q744" s="1" t="s">
        <v>1645</v>
      </c>
      <c r="R744" s="1" t="s">
        <v>1944</v>
      </c>
    </row>
    <row r="745" spans="1:18" x14ac:dyDescent="0.45">
      <c r="A745" s="6">
        <f t="shared" si="13"/>
        <v>54292</v>
      </c>
      <c r="B745" s="6">
        <f>COUNTIF(D$1:D745,D745)</f>
        <v>2</v>
      </c>
      <c r="C745" s="1">
        <v>5429</v>
      </c>
      <c r="D745" s="1" t="s">
        <v>1154</v>
      </c>
      <c r="F745" s="1" t="s">
        <v>1155</v>
      </c>
      <c r="G745" s="1" t="s">
        <v>106</v>
      </c>
      <c r="I745" s="1" t="s">
        <v>278</v>
      </c>
      <c r="K745" s="1" t="s">
        <v>1654</v>
      </c>
      <c r="M745" s="1" t="s">
        <v>1655</v>
      </c>
      <c r="N745" s="1" t="s">
        <v>1629</v>
      </c>
      <c r="O745" s="1" t="s">
        <v>34</v>
      </c>
      <c r="P745" s="1" t="s">
        <v>38</v>
      </c>
      <c r="Q745" s="1" t="s">
        <v>1645</v>
      </c>
      <c r="R745" s="1" t="s">
        <v>1944</v>
      </c>
    </row>
    <row r="746" spans="1:18" x14ac:dyDescent="0.45">
      <c r="A746" s="6">
        <f t="shared" si="13"/>
        <v>3012</v>
      </c>
      <c r="B746" s="6">
        <f>COUNTIF(D$1:D746,D746)</f>
        <v>2</v>
      </c>
      <c r="C746" s="1">
        <v>301</v>
      </c>
      <c r="D746" s="1" t="s">
        <v>1066</v>
      </c>
      <c r="F746" s="1" t="s">
        <v>1067</v>
      </c>
      <c r="G746" s="1" t="s">
        <v>247</v>
      </c>
      <c r="I746" s="1" t="s">
        <v>239</v>
      </c>
      <c r="K746" s="1" t="s">
        <v>1656</v>
      </c>
      <c r="M746" s="1" t="s">
        <v>1078</v>
      </c>
      <c r="N746" s="1" t="s">
        <v>1629</v>
      </c>
      <c r="O746" s="1" t="s">
        <v>34</v>
      </c>
      <c r="P746" s="1" t="s">
        <v>38</v>
      </c>
      <c r="Q746" s="1" t="s">
        <v>1645</v>
      </c>
      <c r="R746" s="1" t="s">
        <v>1944</v>
      </c>
    </row>
    <row r="747" spans="1:18" x14ac:dyDescent="0.45">
      <c r="A747" s="6">
        <f t="shared" si="13"/>
        <v>2102</v>
      </c>
      <c r="B747" s="6">
        <f>COUNTIF(D$1:D747,D747)</f>
        <v>2</v>
      </c>
      <c r="C747" s="1">
        <v>210</v>
      </c>
      <c r="D747" s="1" t="s">
        <v>988</v>
      </c>
      <c r="F747" s="1" t="s">
        <v>989</v>
      </c>
      <c r="G747" s="1" t="s">
        <v>264</v>
      </c>
      <c r="I747" s="1" t="s">
        <v>278</v>
      </c>
      <c r="K747" s="1" t="s">
        <v>1657</v>
      </c>
      <c r="M747" s="1" t="s">
        <v>1653</v>
      </c>
      <c r="N747" s="1" t="s">
        <v>1629</v>
      </c>
      <c r="O747" s="1" t="s">
        <v>34</v>
      </c>
      <c r="P747" s="1" t="s">
        <v>38</v>
      </c>
      <c r="Q747" s="1" t="s">
        <v>1645</v>
      </c>
      <c r="R747" s="1" t="s">
        <v>1944</v>
      </c>
    </row>
    <row r="748" spans="1:18" x14ac:dyDescent="0.45">
      <c r="A748" s="6">
        <f t="shared" si="13"/>
        <v>2023</v>
      </c>
      <c r="B748" s="6">
        <f>COUNTIF(D$1:D748,D748)</f>
        <v>3</v>
      </c>
      <c r="C748" s="1">
        <v>202</v>
      </c>
      <c r="D748" s="1" t="s">
        <v>1060</v>
      </c>
      <c r="F748" s="1" t="s">
        <v>1061</v>
      </c>
      <c r="G748" s="1" t="s">
        <v>264</v>
      </c>
      <c r="I748" s="1" t="s">
        <v>278</v>
      </c>
      <c r="K748" s="1" t="s">
        <v>1658</v>
      </c>
      <c r="M748" s="1" t="s">
        <v>1659</v>
      </c>
      <c r="N748" s="1" t="s">
        <v>1629</v>
      </c>
      <c r="O748" s="1" t="s">
        <v>34</v>
      </c>
      <c r="P748" s="1" t="s">
        <v>38</v>
      </c>
      <c r="Q748" s="1" t="s">
        <v>1645</v>
      </c>
      <c r="R748" s="1" t="s">
        <v>1944</v>
      </c>
    </row>
    <row r="749" spans="1:18" x14ac:dyDescent="0.45">
      <c r="A749" s="6">
        <f t="shared" si="13"/>
        <v>50253</v>
      </c>
      <c r="B749" s="6">
        <f>COUNTIF(D$1:D749,D749)</f>
        <v>3</v>
      </c>
      <c r="C749" s="1">
        <v>5025</v>
      </c>
      <c r="D749" s="1" t="s">
        <v>1079</v>
      </c>
      <c r="F749" s="1" t="s">
        <v>1080</v>
      </c>
      <c r="G749" s="1" t="s">
        <v>145</v>
      </c>
      <c r="I749" s="1" t="s">
        <v>265</v>
      </c>
      <c r="K749" s="1" t="s">
        <v>1660</v>
      </c>
      <c r="M749" s="1" t="s">
        <v>1661</v>
      </c>
      <c r="N749" s="1" t="s">
        <v>1629</v>
      </c>
      <c r="O749" s="1" t="s">
        <v>34</v>
      </c>
      <c r="P749" s="1" t="s">
        <v>38</v>
      </c>
      <c r="Q749" s="1" t="s">
        <v>1645</v>
      </c>
      <c r="R749" s="1" t="s">
        <v>1944</v>
      </c>
    </row>
    <row r="750" spans="1:18" x14ac:dyDescent="0.45">
      <c r="A750" s="6">
        <f t="shared" si="13"/>
        <v>1083</v>
      </c>
      <c r="B750" s="6">
        <f>COUNTIF(D$1:D750,D750)</f>
        <v>3</v>
      </c>
      <c r="C750" s="1">
        <v>108</v>
      </c>
      <c r="D750" s="1" t="s">
        <v>1029</v>
      </c>
      <c r="F750" s="1" t="s">
        <v>1030</v>
      </c>
      <c r="G750" s="1" t="s">
        <v>134</v>
      </c>
      <c r="I750" s="1" t="s">
        <v>265</v>
      </c>
      <c r="K750" s="1" t="s">
        <v>1662</v>
      </c>
      <c r="M750" s="1" t="s">
        <v>1292</v>
      </c>
      <c r="N750" s="1" t="s">
        <v>1629</v>
      </c>
      <c r="O750" s="1" t="s">
        <v>34</v>
      </c>
      <c r="P750" s="1" t="s">
        <v>38</v>
      </c>
      <c r="Q750" s="1" t="s">
        <v>1645</v>
      </c>
      <c r="R750" s="1" t="s">
        <v>1944</v>
      </c>
    </row>
    <row r="751" spans="1:18" x14ac:dyDescent="0.45">
      <c r="A751" s="6">
        <f t="shared" si="13"/>
        <v>2092</v>
      </c>
      <c r="B751" s="6">
        <f>COUNTIF(D$1:D751,D751)</f>
        <v>2</v>
      </c>
      <c r="C751" s="1">
        <v>209</v>
      </c>
      <c r="D751" s="1" t="s">
        <v>983</v>
      </c>
      <c r="F751" s="1" t="s">
        <v>984</v>
      </c>
      <c r="G751" s="1" t="s">
        <v>264</v>
      </c>
      <c r="I751" s="1" t="s">
        <v>278</v>
      </c>
      <c r="K751" s="1" t="s">
        <v>1663</v>
      </c>
      <c r="M751" s="1" t="s">
        <v>1664</v>
      </c>
      <c r="N751" s="1" t="s">
        <v>1629</v>
      </c>
      <c r="O751" s="1" t="s">
        <v>34</v>
      </c>
      <c r="P751" s="1" t="s">
        <v>38</v>
      </c>
      <c r="Q751" s="1" t="s">
        <v>1645</v>
      </c>
      <c r="R751" s="1" t="s">
        <v>1944</v>
      </c>
    </row>
    <row r="752" spans="1:18" x14ac:dyDescent="0.45">
      <c r="A752" s="6">
        <f t="shared" si="13"/>
        <v>2063</v>
      </c>
      <c r="B752" s="6">
        <f>COUNTIF(D$1:D752,D752)</f>
        <v>3</v>
      </c>
      <c r="C752" s="1">
        <v>206</v>
      </c>
      <c r="D752" s="1" t="s">
        <v>1043</v>
      </c>
      <c r="F752" s="1" t="s">
        <v>1044</v>
      </c>
      <c r="G752" s="1" t="s">
        <v>264</v>
      </c>
      <c r="I752" s="1" t="s">
        <v>278</v>
      </c>
      <c r="K752" s="1" t="s">
        <v>1665</v>
      </c>
      <c r="M752" s="1" t="s">
        <v>1666</v>
      </c>
      <c r="N752" s="1" t="s">
        <v>1629</v>
      </c>
      <c r="O752" s="1" t="s">
        <v>34</v>
      </c>
      <c r="P752" s="1" t="s">
        <v>38</v>
      </c>
      <c r="Q752" s="1" t="s">
        <v>1645</v>
      </c>
      <c r="R752" s="1" t="s">
        <v>1944</v>
      </c>
    </row>
    <row r="753" spans="1:18" x14ac:dyDescent="0.45">
      <c r="A753" s="6">
        <f t="shared" si="13"/>
        <v>2192</v>
      </c>
      <c r="B753" s="6">
        <f>COUNTIF(D$1:D753,D753)</f>
        <v>2</v>
      </c>
      <c r="C753" s="1">
        <v>219</v>
      </c>
      <c r="D753" s="1" t="s">
        <v>991</v>
      </c>
      <c r="F753" s="1" t="s">
        <v>992</v>
      </c>
      <c r="G753" s="1" t="s">
        <v>264</v>
      </c>
      <c r="I753" s="1" t="s">
        <v>265</v>
      </c>
      <c r="K753" s="1" t="s">
        <v>1667</v>
      </c>
      <c r="M753" s="1" t="s">
        <v>1363</v>
      </c>
      <c r="N753" s="1" t="s">
        <v>1629</v>
      </c>
      <c r="O753" s="1" t="s">
        <v>34</v>
      </c>
      <c r="P753" s="1" t="s">
        <v>38</v>
      </c>
      <c r="Q753" s="1" t="s">
        <v>1645</v>
      </c>
      <c r="R753" s="1" t="s">
        <v>1944</v>
      </c>
    </row>
    <row r="754" spans="1:18" x14ac:dyDescent="0.45">
      <c r="A754" s="6">
        <f t="shared" si="13"/>
        <v>2203</v>
      </c>
      <c r="B754" s="6">
        <f>COUNTIF(D$1:D754,D754)</f>
        <v>3</v>
      </c>
      <c r="C754" s="1">
        <v>220</v>
      </c>
      <c r="D754" s="1" t="s">
        <v>1035</v>
      </c>
      <c r="F754" s="1" t="s">
        <v>1036</v>
      </c>
      <c r="G754" s="1" t="s">
        <v>264</v>
      </c>
      <c r="I754" s="1" t="s">
        <v>265</v>
      </c>
      <c r="K754" s="1" t="s">
        <v>1668</v>
      </c>
      <c r="M754" s="1" t="s">
        <v>1669</v>
      </c>
      <c r="N754" s="1" t="s">
        <v>1629</v>
      </c>
      <c r="O754" s="1" t="s">
        <v>34</v>
      </c>
      <c r="P754" s="1" t="s">
        <v>38</v>
      </c>
      <c r="Q754" s="1" t="s">
        <v>1645</v>
      </c>
      <c r="R754" s="1" t="s">
        <v>1944</v>
      </c>
    </row>
    <row r="755" spans="1:18" x14ac:dyDescent="0.45">
      <c r="A755" s="6">
        <f t="shared" si="13"/>
        <v>2132</v>
      </c>
      <c r="B755" s="6">
        <f>COUNTIF(D$1:D755,D755)</f>
        <v>2</v>
      </c>
      <c r="C755" s="1">
        <v>213</v>
      </c>
      <c r="D755" s="1" t="s">
        <v>1052</v>
      </c>
      <c r="F755" s="1" t="s">
        <v>1053</v>
      </c>
      <c r="G755" s="1" t="s">
        <v>264</v>
      </c>
      <c r="I755" s="1" t="s">
        <v>265</v>
      </c>
      <c r="K755" s="1" t="s">
        <v>1670</v>
      </c>
      <c r="M755" s="1" t="s">
        <v>1292</v>
      </c>
      <c r="N755" s="1" t="s">
        <v>1629</v>
      </c>
      <c r="O755" s="1" t="s">
        <v>34</v>
      </c>
      <c r="P755" s="1" t="s">
        <v>38</v>
      </c>
      <c r="Q755" s="1" t="s">
        <v>1645</v>
      </c>
      <c r="R755" s="1" t="s">
        <v>1944</v>
      </c>
    </row>
    <row r="756" spans="1:18" x14ac:dyDescent="0.45">
      <c r="A756" s="6">
        <f t="shared" si="13"/>
        <v>2162</v>
      </c>
      <c r="B756" s="6">
        <f>COUNTIF(D$1:D756,D756)</f>
        <v>2</v>
      </c>
      <c r="C756" s="1">
        <v>216</v>
      </c>
      <c r="D756" s="1" t="s">
        <v>1018</v>
      </c>
      <c r="F756" s="1" t="s">
        <v>1019</v>
      </c>
      <c r="G756" s="1" t="s">
        <v>264</v>
      </c>
      <c r="I756" s="1" t="s">
        <v>265</v>
      </c>
      <c r="K756" s="1" t="s">
        <v>1671</v>
      </c>
      <c r="M756" s="1" t="s">
        <v>1351</v>
      </c>
      <c r="N756" s="1" t="s">
        <v>1629</v>
      </c>
      <c r="O756" s="1" t="s">
        <v>34</v>
      </c>
      <c r="P756" s="1" t="s">
        <v>38</v>
      </c>
      <c r="Q756" s="1" t="s">
        <v>1645</v>
      </c>
      <c r="R756" s="1" t="s">
        <v>1944</v>
      </c>
    </row>
    <row r="757" spans="1:18" x14ac:dyDescent="0.45">
      <c r="A757" s="6">
        <f t="shared" si="13"/>
        <v>2214</v>
      </c>
      <c r="B757" s="6">
        <f>COUNTIF(D$1:D757,D757)</f>
        <v>4</v>
      </c>
      <c r="C757" s="1">
        <v>221</v>
      </c>
      <c r="D757" s="1" t="s">
        <v>1046</v>
      </c>
      <c r="F757" s="1" t="s">
        <v>1047</v>
      </c>
      <c r="G757" s="1" t="s">
        <v>264</v>
      </c>
      <c r="I757" s="1" t="s">
        <v>265</v>
      </c>
      <c r="K757" s="1" t="s">
        <v>1672</v>
      </c>
      <c r="M757" s="1" t="s">
        <v>1231</v>
      </c>
      <c r="N757" s="1" t="s">
        <v>1629</v>
      </c>
      <c r="O757" s="1" t="s">
        <v>34</v>
      </c>
      <c r="P757" s="1" t="s">
        <v>38</v>
      </c>
      <c r="Q757" s="1" t="s">
        <v>1645</v>
      </c>
      <c r="R757" s="1" t="s">
        <v>1944</v>
      </c>
    </row>
    <row r="758" spans="1:18" x14ac:dyDescent="0.45">
      <c r="A758" s="6">
        <f t="shared" si="13"/>
        <v>1073</v>
      </c>
      <c r="B758" s="6">
        <f>COUNTIF(D$1:D758,D758)</f>
        <v>3</v>
      </c>
      <c r="C758" s="1">
        <v>107</v>
      </c>
      <c r="D758" s="1" t="s">
        <v>1032</v>
      </c>
      <c r="F758" s="1" t="s">
        <v>1033</v>
      </c>
      <c r="G758" s="1" t="s">
        <v>134</v>
      </c>
      <c r="I758" s="1" t="s">
        <v>265</v>
      </c>
      <c r="K758" s="1" t="s">
        <v>1673</v>
      </c>
      <c r="M758" s="1" t="s">
        <v>1659</v>
      </c>
      <c r="N758" s="1" t="s">
        <v>1629</v>
      </c>
      <c r="O758" s="1" t="s">
        <v>34</v>
      </c>
      <c r="P758" s="1" t="s">
        <v>38</v>
      </c>
      <c r="Q758" s="1" t="s">
        <v>1645</v>
      </c>
      <c r="R758" s="1" t="s">
        <v>1944</v>
      </c>
    </row>
    <row r="759" spans="1:18" x14ac:dyDescent="0.45">
      <c r="A759" s="6">
        <f t="shared" si="13"/>
        <v>2172</v>
      </c>
      <c r="B759" s="6">
        <f>COUNTIF(D$1:D759,D759)</f>
        <v>2</v>
      </c>
      <c r="C759" s="1">
        <v>217</v>
      </c>
      <c r="D759" s="1" t="s">
        <v>1002</v>
      </c>
      <c r="F759" s="1" t="s">
        <v>1003</v>
      </c>
      <c r="G759" s="1" t="s">
        <v>264</v>
      </c>
      <c r="I759" s="1" t="s">
        <v>265</v>
      </c>
      <c r="K759" s="1" t="s">
        <v>1674</v>
      </c>
      <c r="M759" s="1" t="s">
        <v>1675</v>
      </c>
      <c r="N759" s="1" t="s">
        <v>1629</v>
      </c>
      <c r="O759" s="1" t="s">
        <v>34</v>
      </c>
      <c r="P759" s="1" t="s">
        <v>38</v>
      </c>
      <c r="Q759" s="1" t="s">
        <v>1645</v>
      </c>
      <c r="R759" s="1" t="s">
        <v>1944</v>
      </c>
    </row>
    <row r="760" spans="1:18" x14ac:dyDescent="0.45">
      <c r="A760" s="6">
        <f t="shared" si="13"/>
        <v>2242</v>
      </c>
      <c r="B760" s="6">
        <f>COUNTIF(D$1:D760,D760)</f>
        <v>2</v>
      </c>
      <c r="C760" s="1">
        <v>224</v>
      </c>
      <c r="D760" s="1" t="s">
        <v>1007</v>
      </c>
      <c r="F760" s="1" t="s">
        <v>1008</v>
      </c>
      <c r="G760" s="1" t="s">
        <v>264</v>
      </c>
      <c r="I760" s="1" t="s">
        <v>265</v>
      </c>
      <c r="K760" s="1" t="s">
        <v>1648</v>
      </c>
      <c r="N760" s="1" t="s">
        <v>1629</v>
      </c>
      <c r="O760" s="1" t="s">
        <v>34</v>
      </c>
      <c r="P760" s="1" t="s">
        <v>38</v>
      </c>
      <c r="Q760" s="1" t="s">
        <v>1645</v>
      </c>
      <c r="R760" s="1" t="s">
        <v>1944</v>
      </c>
    </row>
    <row r="761" spans="1:18" x14ac:dyDescent="0.45">
      <c r="A761" s="6">
        <f t="shared" si="13"/>
        <v>2153</v>
      </c>
      <c r="B761" s="6">
        <f>COUNTIF(D$1:D761,D761)</f>
        <v>3</v>
      </c>
      <c r="C761" s="1">
        <v>215</v>
      </c>
      <c r="D761" s="1" t="s">
        <v>1055</v>
      </c>
      <c r="F761" s="1" t="s">
        <v>1056</v>
      </c>
      <c r="G761" s="1" t="s">
        <v>264</v>
      </c>
      <c r="I761" s="1" t="s">
        <v>265</v>
      </c>
      <c r="K761" s="1" t="s">
        <v>1648</v>
      </c>
      <c r="N761" s="1" t="s">
        <v>1629</v>
      </c>
      <c r="O761" s="1" t="s">
        <v>34</v>
      </c>
      <c r="P761" s="1" t="s">
        <v>38</v>
      </c>
      <c r="Q761" s="1" t="s">
        <v>1645</v>
      </c>
      <c r="R761" s="1" t="s">
        <v>1944</v>
      </c>
    </row>
    <row r="762" spans="1:18" x14ac:dyDescent="0.45">
      <c r="A762" s="6">
        <f t="shared" si="13"/>
        <v>4003</v>
      </c>
      <c r="B762" s="6">
        <f>COUNTIF(D$1:D762,D762)</f>
        <v>3</v>
      </c>
      <c r="C762" s="1">
        <v>400</v>
      </c>
      <c r="D762" s="1" t="s">
        <v>1152</v>
      </c>
      <c r="F762" s="1" t="s">
        <v>1153</v>
      </c>
      <c r="G762" s="1" t="s">
        <v>238</v>
      </c>
      <c r="I762" s="1" t="s">
        <v>278</v>
      </c>
      <c r="K762" s="1" t="s">
        <v>1676</v>
      </c>
      <c r="M762" s="1" t="s">
        <v>1242</v>
      </c>
      <c r="N762" s="1" t="s">
        <v>1629</v>
      </c>
      <c r="O762" s="1" t="s">
        <v>34</v>
      </c>
      <c r="P762" s="1" t="s">
        <v>38</v>
      </c>
      <c r="Q762" s="1" t="s">
        <v>1645</v>
      </c>
      <c r="R762" s="1" t="s">
        <v>1944</v>
      </c>
    </row>
    <row r="763" spans="1:18" x14ac:dyDescent="0.45">
      <c r="A763" s="6">
        <f t="shared" si="13"/>
        <v>50522</v>
      </c>
      <c r="B763" s="6">
        <f>COUNTIF(D$1:D763,D763)</f>
        <v>2</v>
      </c>
      <c r="C763" s="1">
        <v>5052</v>
      </c>
      <c r="D763" s="1" t="s">
        <v>1103</v>
      </c>
      <c r="F763" s="1" t="s">
        <v>1104</v>
      </c>
      <c r="G763" s="1" t="s">
        <v>145</v>
      </c>
      <c r="I763" s="1" t="s">
        <v>278</v>
      </c>
      <c r="K763" s="1" t="s">
        <v>1677</v>
      </c>
      <c r="M763" s="1" t="s">
        <v>1678</v>
      </c>
      <c r="N763" s="1" t="s">
        <v>1629</v>
      </c>
      <c r="O763" s="1" t="s">
        <v>34</v>
      </c>
      <c r="P763" s="1" t="s">
        <v>38</v>
      </c>
      <c r="Q763" s="1" t="s">
        <v>1645</v>
      </c>
      <c r="R763" s="1" t="s">
        <v>1944</v>
      </c>
    </row>
    <row r="764" spans="1:18" x14ac:dyDescent="0.45">
      <c r="A764" s="6">
        <f t="shared" si="13"/>
        <v>50302</v>
      </c>
      <c r="B764" s="6">
        <f>COUNTIF(D$1:D764,D764)</f>
        <v>2</v>
      </c>
      <c r="C764" s="1">
        <v>5030</v>
      </c>
      <c r="D764" s="1" t="s">
        <v>1114</v>
      </c>
      <c r="F764" s="1" t="s">
        <v>1115</v>
      </c>
      <c r="G764" s="1" t="s">
        <v>145</v>
      </c>
      <c r="I764" s="1" t="s">
        <v>278</v>
      </c>
      <c r="K764" s="1" t="s">
        <v>1679</v>
      </c>
      <c r="M764" s="1" t="s">
        <v>1207</v>
      </c>
      <c r="N764" s="1" t="s">
        <v>1629</v>
      </c>
      <c r="O764" s="1" t="s">
        <v>34</v>
      </c>
      <c r="P764" s="1" t="s">
        <v>38</v>
      </c>
      <c r="Q764" s="1" t="s">
        <v>1645</v>
      </c>
      <c r="R764" s="1" t="s">
        <v>1944</v>
      </c>
    </row>
    <row r="765" spans="1:18" x14ac:dyDescent="0.45">
      <c r="A765" s="6">
        <f t="shared" si="13"/>
        <v>5152</v>
      </c>
      <c r="B765" s="6">
        <f>COUNTIF(D$1:D765,D765)</f>
        <v>2</v>
      </c>
      <c r="C765" s="1">
        <v>515</v>
      </c>
      <c r="D765" s="1" t="s">
        <v>1444</v>
      </c>
      <c r="F765" s="1" t="s">
        <v>1445</v>
      </c>
      <c r="G765" s="1" t="s">
        <v>243</v>
      </c>
      <c r="I765" s="1" t="s">
        <v>278</v>
      </c>
      <c r="K765" s="1" t="s">
        <v>1680</v>
      </c>
      <c r="M765" s="1" t="s">
        <v>1669</v>
      </c>
      <c r="N765" s="1" t="s">
        <v>1629</v>
      </c>
      <c r="O765" s="1" t="s">
        <v>34</v>
      </c>
      <c r="P765" s="1" t="s">
        <v>38</v>
      </c>
      <c r="Q765" s="1" t="s">
        <v>1645</v>
      </c>
      <c r="R765" s="1" t="s">
        <v>1944</v>
      </c>
    </row>
    <row r="766" spans="1:18" x14ac:dyDescent="0.45">
      <c r="A766" s="6">
        <f t="shared" si="13"/>
        <v>2013</v>
      </c>
      <c r="B766" s="6">
        <f>COUNTIF(D$1:D766,D766)</f>
        <v>3</v>
      </c>
      <c r="C766" s="1">
        <v>201</v>
      </c>
      <c r="D766" s="1" t="s">
        <v>1133</v>
      </c>
      <c r="F766" s="1" t="s">
        <v>1134</v>
      </c>
      <c r="G766" s="1" t="s">
        <v>264</v>
      </c>
      <c r="I766" s="1" t="s">
        <v>278</v>
      </c>
      <c r="K766" s="1" t="s">
        <v>1680</v>
      </c>
      <c r="M766" s="1" t="s">
        <v>1669</v>
      </c>
      <c r="N766" s="1" t="s">
        <v>1629</v>
      </c>
      <c r="O766" s="1" t="s">
        <v>34</v>
      </c>
      <c r="P766" s="1" t="s">
        <v>38</v>
      </c>
      <c r="Q766" s="1" t="s">
        <v>1645</v>
      </c>
      <c r="R766" s="1" t="s">
        <v>1944</v>
      </c>
    </row>
    <row r="767" spans="1:18" x14ac:dyDescent="0.45">
      <c r="A767" s="6">
        <f t="shared" si="13"/>
        <v>50283</v>
      </c>
      <c r="B767" s="6">
        <f>COUNTIF(D$1:D767,D767)</f>
        <v>3</v>
      </c>
      <c r="C767" s="1">
        <v>5028</v>
      </c>
      <c r="D767" s="1" t="s">
        <v>1075</v>
      </c>
      <c r="F767" s="1" t="s">
        <v>1076</v>
      </c>
      <c r="G767" s="1" t="s">
        <v>145</v>
      </c>
      <c r="I767" s="1" t="s">
        <v>278</v>
      </c>
      <c r="K767" s="1" t="s">
        <v>1681</v>
      </c>
      <c r="M767" s="1" t="s">
        <v>28</v>
      </c>
      <c r="N767" s="1" t="s">
        <v>1629</v>
      </c>
      <c r="O767" s="1" t="s">
        <v>34</v>
      </c>
      <c r="P767" s="1" t="s">
        <v>38</v>
      </c>
      <c r="Q767" s="1" t="s">
        <v>1645</v>
      </c>
      <c r="R767" s="1" t="s">
        <v>1944</v>
      </c>
    </row>
    <row r="768" spans="1:18" x14ac:dyDescent="0.45">
      <c r="A768" s="6">
        <f t="shared" si="13"/>
        <v>1013</v>
      </c>
      <c r="B768" s="6">
        <f>COUNTIF(D$1:D768,D768)</f>
        <v>3</v>
      </c>
      <c r="C768" s="1">
        <v>101</v>
      </c>
      <c r="D768" s="1" t="s">
        <v>1127</v>
      </c>
      <c r="F768" s="1" t="s">
        <v>1128</v>
      </c>
      <c r="G768" s="1" t="s">
        <v>134</v>
      </c>
      <c r="I768" s="1" t="s">
        <v>278</v>
      </c>
      <c r="K768" s="1" t="s">
        <v>1682</v>
      </c>
      <c r="M768" s="1" t="s">
        <v>1683</v>
      </c>
      <c r="N768" s="1" t="s">
        <v>1629</v>
      </c>
      <c r="O768" s="1" t="s">
        <v>34</v>
      </c>
      <c r="P768" s="1" t="s">
        <v>38</v>
      </c>
      <c r="Q768" s="1" t="s">
        <v>1645</v>
      </c>
      <c r="R768" s="1" t="s">
        <v>1944</v>
      </c>
    </row>
    <row r="769" spans="1:18" x14ac:dyDescent="0.45">
      <c r="A769" s="6">
        <f t="shared" si="13"/>
        <v>1042</v>
      </c>
      <c r="B769" s="6">
        <f>COUNTIF(D$1:D769,D769)</f>
        <v>2</v>
      </c>
      <c r="C769" s="1">
        <v>104</v>
      </c>
      <c r="D769" s="1" t="s">
        <v>1157</v>
      </c>
      <c r="F769" s="1" t="s">
        <v>1158</v>
      </c>
      <c r="G769" s="1" t="s">
        <v>134</v>
      </c>
      <c r="I769" s="1" t="s">
        <v>278</v>
      </c>
      <c r="K769" s="1" t="s">
        <v>1684</v>
      </c>
      <c r="M769" s="1" t="s">
        <v>1363</v>
      </c>
      <c r="N769" s="1" t="s">
        <v>1629</v>
      </c>
      <c r="O769" s="1" t="s">
        <v>34</v>
      </c>
      <c r="P769" s="1" t="s">
        <v>38</v>
      </c>
      <c r="Q769" s="1" t="s">
        <v>1645</v>
      </c>
      <c r="R769" s="1" t="s">
        <v>1944</v>
      </c>
    </row>
    <row r="770" spans="1:18" x14ac:dyDescent="0.45">
      <c r="A770" s="6">
        <f t="shared" si="13"/>
        <v>2072</v>
      </c>
      <c r="B770" s="6">
        <f>COUNTIF(D$1:D770,D770)</f>
        <v>2</v>
      </c>
      <c r="C770" s="1">
        <v>207</v>
      </c>
      <c r="D770" s="1" t="s">
        <v>1057</v>
      </c>
      <c r="F770" s="1" t="s">
        <v>1058</v>
      </c>
      <c r="G770" s="1" t="s">
        <v>264</v>
      </c>
      <c r="I770" s="1" t="s">
        <v>278</v>
      </c>
      <c r="K770" s="1" t="s">
        <v>1657</v>
      </c>
      <c r="M770" s="1" t="s">
        <v>1664</v>
      </c>
      <c r="N770" s="1" t="s">
        <v>1629</v>
      </c>
      <c r="O770" s="1" t="s">
        <v>34</v>
      </c>
      <c r="P770" s="1" t="s">
        <v>38</v>
      </c>
      <c r="Q770" s="1" t="s">
        <v>1645</v>
      </c>
      <c r="R770" s="1" t="s">
        <v>1944</v>
      </c>
    </row>
    <row r="771" spans="1:18" x14ac:dyDescent="0.45">
      <c r="A771" s="6">
        <f t="shared" si="13"/>
        <v>2114</v>
      </c>
      <c r="B771" s="6">
        <f>COUNTIF(D$1:D771,D771)</f>
        <v>4</v>
      </c>
      <c r="C771" s="1">
        <v>211</v>
      </c>
      <c r="D771" s="1" t="s">
        <v>1085</v>
      </c>
      <c r="F771" s="1" t="s">
        <v>1086</v>
      </c>
      <c r="G771" s="1" t="s">
        <v>264</v>
      </c>
      <c r="I771" s="1" t="s">
        <v>265</v>
      </c>
      <c r="K771" s="1" t="s">
        <v>1685</v>
      </c>
      <c r="M771" s="1" t="s">
        <v>1659</v>
      </c>
      <c r="N771" s="1" t="s">
        <v>1629</v>
      </c>
      <c r="O771" s="1" t="s">
        <v>34</v>
      </c>
      <c r="P771" s="1" t="s">
        <v>38</v>
      </c>
      <c r="Q771" s="1" t="s">
        <v>1645</v>
      </c>
      <c r="R771" s="1" t="s">
        <v>1944</v>
      </c>
    </row>
    <row r="772" spans="1:18" x14ac:dyDescent="0.45">
      <c r="A772" s="6">
        <f t="shared" si="13"/>
        <v>2123</v>
      </c>
      <c r="B772" s="6">
        <f>COUNTIF(D$1:D772,D772)</f>
        <v>3</v>
      </c>
      <c r="C772" s="1">
        <v>212</v>
      </c>
      <c r="D772" s="1" t="s">
        <v>1106</v>
      </c>
      <c r="F772" s="1" t="s">
        <v>1107</v>
      </c>
      <c r="G772" s="1" t="s">
        <v>264</v>
      </c>
      <c r="I772" s="1" t="s">
        <v>265</v>
      </c>
      <c r="K772" s="1" t="s">
        <v>1686</v>
      </c>
      <c r="M772" s="1" t="s">
        <v>1242</v>
      </c>
      <c r="N772" s="1" t="s">
        <v>1629</v>
      </c>
      <c r="O772" s="1" t="s">
        <v>34</v>
      </c>
      <c r="P772" s="1" t="s">
        <v>38</v>
      </c>
      <c r="Q772" s="1" t="s">
        <v>1645</v>
      </c>
      <c r="R772" s="1" t="s">
        <v>1944</v>
      </c>
    </row>
    <row r="773" spans="1:18" x14ac:dyDescent="0.45">
      <c r="A773" s="6">
        <f t="shared" si="13"/>
        <v>2143</v>
      </c>
      <c r="B773" s="6">
        <f>COUNTIF(D$1:D773,D773)</f>
        <v>3</v>
      </c>
      <c r="C773" s="1">
        <v>214</v>
      </c>
      <c r="D773" s="1" t="s">
        <v>1095</v>
      </c>
      <c r="F773" s="1" t="s">
        <v>1096</v>
      </c>
      <c r="G773" s="1" t="s">
        <v>264</v>
      </c>
      <c r="I773" s="1" t="s">
        <v>265</v>
      </c>
      <c r="K773" s="1" t="s">
        <v>1687</v>
      </c>
      <c r="M773" s="1" t="s">
        <v>1688</v>
      </c>
      <c r="N773" s="1" t="s">
        <v>1629</v>
      </c>
      <c r="O773" s="1" t="s">
        <v>34</v>
      </c>
      <c r="P773" s="1" t="s">
        <v>38</v>
      </c>
      <c r="Q773" s="1" t="s">
        <v>1645</v>
      </c>
      <c r="R773" s="1" t="s">
        <v>1944</v>
      </c>
    </row>
    <row r="774" spans="1:18" x14ac:dyDescent="0.45">
      <c r="A774" s="6">
        <f t="shared" si="13"/>
        <v>1053</v>
      </c>
      <c r="B774" s="6">
        <f>COUNTIF(D$1:D774,D774)</f>
        <v>3</v>
      </c>
      <c r="C774" s="1">
        <v>105</v>
      </c>
      <c r="D774" s="1" t="s">
        <v>1088</v>
      </c>
      <c r="F774" s="1" t="s">
        <v>1089</v>
      </c>
      <c r="G774" s="1" t="s">
        <v>134</v>
      </c>
      <c r="I774" s="1" t="s">
        <v>278</v>
      </c>
      <c r="K774" s="1" t="s">
        <v>1689</v>
      </c>
      <c r="M774" s="1" t="s">
        <v>1669</v>
      </c>
      <c r="N774" s="1" t="s">
        <v>1629</v>
      </c>
      <c r="O774" s="1" t="s">
        <v>34</v>
      </c>
      <c r="P774" s="1" t="s">
        <v>38</v>
      </c>
      <c r="Q774" s="1" t="s">
        <v>1645</v>
      </c>
      <c r="R774" s="1" t="s">
        <v>1944</v>
      </c>
    </row>
    <row r="775" spans="1:18" x14ac:dyDescent="0.45">
      <c r="A775" s="6">
        <f t="shared" si="13"/>
        <v>2033</v>
      </c>
      <c r="B775" s="6">
        <f>COUNTIF(D$1:D775,D775)</f>
        <v>3</v>
      </c>
      <c r="C775" s="1">
        <v>203</v>
      </c>
      <c r="D775" s="1" t="s">
        <v>1130</v>
      </c>
      <c r="F775" s="1" t="s">
        <v>1131</v>
      </c>
      <c r="G775" s="1" t="s">
        <v>264</v>
      </c>
      <c r="I775" s="1" t="s">
        <v>278</v>
      </c>
      <c r="K775" s="1" t="s">
        <v>1690</v>
      </c>
      <c r="M775" s="1" t="s">
        <v>1691</v>
      </c>
      <c r="N775" s="1" t="s">
        <v>1629</v>
      </c>
      <c r="O775" s="1" t="s">
        <v>34</v>
      </c>
      <c r="P775" s="1" t="s">
        <v>38</v>
      </c>
      <c r="Q775" s="1" t="s">
        <v>1645</v>
      </c>
      <c r="R775" s="1" t="s">
        <v>1944</v>
      </c>
    </row>
    <row r="776" spans="1:18" x14ac:dyDescent="0.45">
      <c r="A776" s="6">
        <f t="shared" si="13"/>
        <v>5192</v>
      </c>
      <c r="B776" s="6">
        <f>COUNTIF(D$1:D776,D776)</f>
        <v>2</v>
      </c>
      <c r="C776" s="1">
        <v>519</v>
      </c>
      <c r="D776" s="1" t="s">
        <v>1160</v>
      </c>
      <c r="F776" s="1" t="s">
        <v>1161</v>
      </c>
      <c r="G776" s="1" t="s">
        <v>243</v>
      </c>
      <c r="I776" s="1" t="s">
        <v>278</v>
      </c>
      <c r="K776" s="1" t="s">
        <v>1663</v>
      </c>
      <c r="M776" s="1" t="s">
        <v>1258</v>
      </c>
      <c r="N776" s="1" t="s">
        <v>1629</v>
      </c>
      <c r="O776" s="1" t="s">
        <v>34</v>
      </c>
      <c r="P776" s="1" t="s">
        <v>38</v>
      </c>
      <c r="Q776" s="1" t="s">
        <v>1645</v>
      </c>
      <c r="R776" s="1" t="s">
        <v>1944</v>
      </c>
    </row>
    <row r="777" spans="1:18" x14ac:dyDescent="0.45">
      <c r="A777" s="6">
        <f t="shared" si="13"/>
        <v>1023</v>
      </c>
      <c r="B777" s="6">
        <f>COUNTIF(D$1:D777,D777)</f>
        <v>3</v>
      </c>
      <c r="C777" s="1">
        <v>102</v>
      </c>
      <c r="D777" s="1" t="s">
        <v>1109</v>
      </c>
      <c r="F777" s="1" t="s">
        <v>1110</v>
      </c>
      <c r="G777" s="1" t="s">
        <v>134</v>
      </c>
      <c r="I777" s="1" t="s">
        <v>278</v>
      </c>
      <c r="K777" s="1" t="s">
        <v>1692</v>
      </c>
      <c r="M777" s="1" t="s">
        <v>1330</v>
      </c>
      <c r="N777" s="1" t="s">
        <v>1629</v>
      </c>
      <c r="O777" s="1" t="s">
        <v>34</v>
      </c>
      <c r="P777" s="1" t="s">
        <v>38</v>
      </c>
      <c r="Q777" s="1" t="s">
        <v>1645</v>
      </c>
      <c r="R777" s="1" t="s">
        <v>1944</v>
      </c>
    </row>
    <row r="778" spans="1:18" x14ac:dyDescent="0.45">
      <c r="A778" s="6">
        <f t="shared" si="13"/>
        <v>1003</v>
      </c>
      <c r="B778" s="6">
        <f>COUNTIF(D$1:D778,D778)</f>
        <v>3</v>
      </c>
      <c r="C778" s="1">
        <v>100</v>
      </c>
      <c r="D778" s="1" t="s">
        <v>1092</v>
      </c>
      <c r="F778" s="1" t="s">
        <v>1093</v>
      </c>
      <c r="G778" s="1" t="s">
        <v>134</v>
      </c>
      <c r="I778" s="1" t="s">
        <v>278</v>
      </c>
      <c r="K778" s="1" t="s">
        <v>1693</v>
      </c>
      <c r="M778" s="1" t="s">
        <v>1694</v>
      </c>
      <c r="N778" s="1" t="s">
        <v>1629</v>
      </c>
      <c r="O778" s="1" t="s">
        <v>34</v>
      </c>
      <c r="P778" s="1" t="s">
        <v>38</v>
      </c>
      <c r="Q778" s="1" t="s">
        <v>1645</v>
      </c>
      <c r="R778" s="1" t="s">
        <v>1944</v>
      </c>
    </row>
    <row r="779" spans="1:18" x14ac:dyDescent="0.45">
      <c r="A779" s="6">
        <f t="shared" si="13"/>
        <v>2052</v>
      </c>
      <c r="B779" s="6">
        <f>COUNTIF(D$1:D779,D779)</f>
        <v>2</v>
      </c>
      <c r="C779" s="1">
        <v>205</v>
      </c>
      <c r="D779" s="1" t="s">
        <v>1038</v>
      </c>
      <c r="F779" s="1" t="s">
        <v>1039</v>
      </c>
      <c r="G779" s="1" t="s">
        <v>264</v>
      </c>
      <c r="I779" s="1" t="s">
        <v>278</v>
      </c>
      <c r="K779" s="1" t="s">
        <v>1695</v>
      </c>
      <c r="M779" s="1" t="s">
        <v>1197</v>
      </c>
      <c r="N779" s="1" t="s">
        <v>1629</v>
      </c>
      <c r="O779" s="1" t="s">
        <v>34</v>
      </c>
      <c r="P779" s="1" t="s">
        <v>38</v>
      </c>
      <c r="Q779" s="1" t="s">
        <v>1645</v>
      </c>
      <c r="R779" s="1" t="s">
        <v>1944</v>
      </c>
    </row>
    <row r="780" spans="1:18" x14ac:dyDescent="0.45">
      <c r="A780" s="6">
        <f t="shared" si="13"/>
        <v>52782</v>
      </c>
      <c r="B780" s="6">
        <f>COUNTIF(D$1:D780,D780)</f>
        <v>2</v>
      </c>
      <c r="C780" s="1">
        <v>5278</v>
      </c>
      <c r="D780" s="1" t="s">
        <v>1069</v>
      </c>
      <c r="F780" s="1" t="s">
        <v>1070</v>
      </c>
      <c r="G780" s="1" t="s">
        <v>522</v>
      </c>
      <c r="I780" s="1" t="s">
        <v>251</v>
      </c>
      <c r="K780" s="1" t="s">
        <v>1667</v>
      </c>
      <c r="M780" s="1" t="s">
        <v>1696</v>
      </c>
      <c r="N780" s="1" t="s">
        <v>1629</v>
      </c>
      <c r="O780" s="1" t="s">
        <v>34</v>
      </c>
      <c r="P780" s="1" t="s">
        <v>38</v>
      </c>
      <c r="Q780" s="1" t="s">
        <v>1645</v>
      </c>
      <c r="R780" s="1" t="s">
        <v>1944</v>
      </c>
    </row>
    <row r="781" spans="1:18" x14ac:dyDescent="0.45">
      <c r="A781" s="6">
        <f t="shared" si="13"/>
        <v>11501</v>
      </c>
      <c r="B781" s="6">
        <f>COUNTIF(D$1:D781,D781)</f>
        <v>1</v>
      </c>
      <c r="C781" s="1">
        <v>1150</v>
      </c>
      <c r="D781" s="1" t="s">
        <v>1697</v>
      </c>
      <c r="F781" s="1" t="s">
        <v>1698</v>
      </c>
      <c r="G781" s="1" t="s">
        <v>78</v>
      </c>
      <c r="I781" s="1" t="s">
        <v>87</v>
      </c>
      <c r="K781" s="1" t="s">
        <v>1699</v>
      </c>
      <c r="N781" s="1" t="s">
        <v>47</v>
      </c>
      <c r="O781" s="1" t="s">
        <v>35</v>
      </c>
      <c r="P781" s="1" t="s">
        <v>1931</v>
      </c>
      <c r="Q781" s="1" t="s">
        <v>1645</v>
      </c>
      <c r="R781" s="1" t="s">
        <v>1944</v>
      </c>
    </row>
    <row r="782" spans="1:18" x14ac:dyDescent="0.45">
      <c r="A782" s="6">
        <f t="shared" si="13"/>
        <v>53781</v>
      </c>
      <c r="B782" s="6">
        <f>COUNTIF(D$1:D782,D782)</f>
        <v>1</v>
      </c>
      <c r="C782" s="1">
        <v>5378</v>
      </c>
      <c r="D782" s="1" t="s">
        <v>1700</v>
      </c>
      <c r="F782" s="1" t="s">
        <v>1701</v>
      </c>
      <c r="G782" s="1" t="s">
        <v>152</v>
      </c>
      <c r="I782" s="1" t="s">
        <v>70</v>
      </c>
      <c r="K782" s="1" t="s">
        <v>1702</v>
      </c>
      <c r="N782" s="1" t="s">
        <v>47</v>
      </c>
      <c r="O782" s="1" t="s">
        <v>35</v>
      </c>
      <c r="P782" s="1" t="s">
        <v>1931</v>
      </c>
      <c r="Q782" s="1" t="s">
        <v>1645</v>
      </c>
      <c r="R782" s="1" t="s">
        <v>1944</v>
      </c>
    </row>
    <row r="783" spans="1:18" x14ac:dyDescent="0.45">
      <c r="A783" s="6">
        <f t="shared" si="13"/>
        <v>53872</v>
      </c>
      <c r="B783" s="6">
        <f>COUNTIF(D$1:D783,D783)</f>
        <v>2</v>
      </c>
      <c r="C783" s="1">
        <v>5387</v>
      </c>
      <c r="D783" s="1" t="s">
        <v>421</v>
      </c>
      <c r="F783" s="1" t="s">
        <v>422</v>
      </c>
      <c r="G783" s="1" t="s">
        <v>152</v>
      </c>
      <c r="I783" s="1" t="s">
        <v>70</v>
      </c>
      <c r="K783" s="1" t="s">
        <v>1703</v>
      </c>
      <c r="N783" s="1" t="s">
        <v>47</v>
      </c>
      <c r="O783" s="1" t="s">
        <v>35</v>
      </c>
      <c r="P783" s="1" t="s">
        <v>1931</v>
      </c>
      <c r="Q783" s="1" t="s">
        <v>1645</v>
      </c>
      <c r="R783" s="1" t="s">
        <v>1944</v>
      </c>
    </row>
    <row r="784" spans="1:18" x14ac:dyDescent="0.45">
      <c r="A784" s="6">
        <f t="shared" si="13"/>
        <v>51071</v>
      </c>
      <c r="B784" s="6">
        <f>COUNTIF(D$1:D784,D784)</f>
        <v>1</v>
      </c>
      <c r="C784" s="1">
        <v>5107</v>
      </c>
      <c r="D784" s="1" t="s">
        <v>1704</v>
      </c>
      <c r="F784" s="1" t="s">
        <v>1705</v>
      </c>
      <c r="G784" s="1" t="s">
        <v>69</v>
      </c>
      <c r="I784" s="1" t="s">
        <v>87</v>
      </c>
      <c r="K784" s="1" t="s">
        <v>1706</v>
      </c>
      <c r="N784" s="1" t="s">
        <v>47</v>
      </c>
      <c r="O784" s="1" t="s">
        <v>35</v>
      </c>
      <c r="P784" s="1" t="s">
        <v>1931</v>
      </c>
      <c r="Q784" s="1" t="s">
        <v>1645</v>
      </c>
      <c r="R784" s="1" t="s">
        <v>1944</v>
      </c>
    </row>
    <row r="785" spans="1:18" x14ac:dyDescent="0.45">
      <c r="A785" s="6">
        <f t="shared" si="13"/>
        <v>13082</v>
      </c>
      <c r="B785" s="6">
        <f>COUNTIF(D$1:D785,D785)</f>
        <v>2</v>
      </c>
      <c r="C785" s="1">
        <v>1308</v>
      </c>
      <c r="D785" s="1" t="s">
        <v>452</v>
      </c>
      <c r="F785" s="1" t="s">
        <v>453</v>
      </c>
      <c r="G785" s="1" t="s">
        <v>113</v>
      </c>
      <c r="I785" s="1" t="s">
        <v>70</v>
      </c>
      <c r="K785" s="1" t="s">
        <v>1707</v>
      </c>
      <c r="N785" s="1" t="s">
        <v>47</v>
      </c>
      <c r="O785" s="1" t="s">
        <v>35</v>
      </c>
      <c r="P785" s="1" t="s">
        <v>1931</v>
      </c>
      <c r="Q785" s="1" t="s">
        <v>1645</v>
      </c>
      <c r="R785" s="1" t="s">
        <v>1944</v>
      </c>
    </row>
    <row r="786" spans="1:18" x14ac:dyDescent="0.45">
      <c r="A786" s="6">
        <f t="shared" si="13"/>
        <v>10233</v>
      </c>
      <c r="B786" s="6">
        <f>COUNTIF(D$1:D786,D786)</f>
        <v>3</v>
      </c>
      <c r="C786" s="1">
        <v>1023</v>
      </c>
      <c r="D786" s="1" t="s">
        <v>411</v>
      </c>
      <c r="F786" s="1" t="s">
        <v>412</v>
      </c>
      <c r="G786" s="1" t="s">
        <v>141</v>
      </c>
      <c r="I786" s="1" t="s">
        <v>79</v>
      </c>
      <c r="K786" s="1" t="s">
        <v>1708</v>
      </c>
      <c r="N786" s="1" t="s">
        <v>47</v>
      </c>
      <c r="O786" s="1" t="s">
        <v>35</v>
      </c>
      <c r="P786" s="1" t="s">
        <v>1931</v>
      </c>
      <c r="Q786" s="1" t="s">
        <v>1645</v>
      </c>
      <c r="R786" s="1" t="s">
        <v>1944</v>
      </c>
    </row>
    <row r="787" spans="1:18" x14ac:dyDescent="0.45">
      <c r="A787" s="6">
        <f t="shared" si="13"/>
        <v>10073</v>
      </c>
      <c r="B787" s="6">
        <f>COUNTIF(D$1:D787,D787)</f>
        <v>3</v>
      </c>
      <c r="C787" s="1">
        <v>1007</v>
      </c>
      <c r="D787" s="1" t="s">
        <v>464</v>
      </c>
      <c r="F787" s="1" t="s">
        <v>465</v>
      </c>
      <c r="G787" s="1" t="s">
        <v>141</v>
      </c>
      <c r="I787" s="1" t="s">
        <v>87</v>
      </c>
      <c r="K787" s="1" t="s">
        <v>1709</v>
      </c>
      <c r="N787" s="1" t="s">
        <v>47</v>
      </c>
      <c r="O787" s="1" t="s">
        <v>35</v>
      </c>
      <c r="P787" s="1" t="s">
        <v>1931</v>
      </c>
      <c r="Q787" s="1" t="s">
        <v>1645</v>
      </c>
      <c r="R787" s="1" t="s">
        <v>1944</v>
      </c>
    </row>
    <row r="788" spans="1:18" x14ac:dyDescent="0.45">
      <c r="A788" s="6">
        <f t="shared" si="13"/>
        <v>13062</v>
      </c>
      <c r="B788" s="6">
        <f>COUNTIF(D$1:D788,D788)</f>
        <v>2</v>
      </c>
      <c r="C788" s="1">
        <v>1306</v>
      </c>
      <c r="D788" s="1" t="s">
        <v>1396</v>
      </c>
      <c r="F788" s="1" t="s">
        <v>1397</v>
      </c>
      <c r="G788" s="1" t="s">
        <v>113</v>
      </c>
      <c r="I788" s="1" t="s">
        <v>70</v>
      </c>
      <c r="K788" s="1" t="s">
        <v>1710</v>
      </c>
      <c r="N788" s="1" t="s">
        <v>47</v>
      </c>
      <c r="O788" s="1" t="s">
        <v>35</v>
      </c>
      <c r="P788" s="1" t="s">
        <v>1931</v>
      </c>
      <c r="Q788" s="1" t="s">
        <v>1645</v>
      </c>
      <c r="R788" s="1" t="s">
        <v>1944</v>
      </c>
    </row>
    <row r="789" spans="1:18" x14ac:dyDescent="0.45">
      <c r="A789" s="6">
        <f t="shared" si="13"/>
        <v>10152</v>
      </c>
      <c r="B789" s="6">
        <f>COUNTIF(D$1:D789,D789)</f>
        <v>2</v>
      </c>
      <c r="C789" s="1">
        <v>1015</v>
      </c>
      <c r="D789" s="1" t="s">
        <v>428</v>
      </c>
      <c r="F789" s="1" t="s">
        <v>429</v>
      </c>
      <c r="G789" s="1" t="s">
        <v>141</v>
      </c>
      <c r="I789" s="1" t="s">
        <v>70</v>
      </c>
      <c r="K789" s="1" t="s">
        <v>1711</v>
      </c>
      <c r="N789" s="1" t="s">
        <v>47</v>
      </c>
      <c r="O789" s="1" t="s">
        <v>35</v>
      </c>
      <c r="P789" s="1" t="s">
        <v>1931</v>
      </c>
      <c r="Q789" s="1" t="s">
        <v>1645</v>
      </c>
      <c r="R789" s="1" t="s">
        <v>1944</v>
      </c>
    </row>
    <row r="790" spans="1:18" x14ac:dyDescent="0.45">
      <c r="A790" s="6">
        <f t="shared" si="13"/>
        <v>10222</v>
      </c>
      <c r="B790" s="6">
        <f>COUNTIF(D$1:D790,D790)</f>
        <v>2</v>
      </c>
      <c r="C790" s="1">
        <v>1022</v>
      </c>
      <c r="D790" s="1" t="s">
        <v>408</v>
      </c>
      <c r="F790" s="1" t="s">
        <v>409</v>
      </c>
      <c r="G790" s="1" t="s">
        <v>141</v>
      </c>
      <c r="I790" s="1" t="s">
        <v>79</v>
      </c>
      <c r="K790" s="1" t="s">
        <v>1712</v>
      </c>
      <c r="N790" s="1" t="s">
        <v>47</v>
      </c>
      <c r="O790" s="1" t="s">
        <v>35</v>
      </c>
      <c r="P790" s="1" t="s">
        <v>1931</v>
      </c>
      <c r="Q790" s="1" t="s">
        <v>1645</v>
      </c>
      <c r="R790" s="1" t="s">
        <v>1944</v>
      </c>
    </row>
    <row r="791" spans="1:18" x14ac:dyDescent="0.45">
      <c r="A791" s="6">
        <f t="shared" si="13"/>
        <v>21572</v>
      </c>
      <c r="B791" s="6">
        <f>COUNTIF(D$1:D791,D791)</f>
        <v>2</v>
      </c>
      <c r="C791" s="1">
        <v>2157</v>
      </c>
      <c r="D791" s="1" t="s">
        <v>431</v>
      </c>
      <c r="F791" s="1" t="s">
        <v>432</v>
      </c>
      <c r="G791" s="1" t="s">
        <v>130</v>
      </c>
      <c r="I791" s="1" t="s">
        <v>70</v>
      </c>
      <c r="K791" s="1" t="s">
        <v>1713</v>
      </c>
      <c r="N791" s="1" t="s">
        <v>47</v>
      </c>
      <c r="O791" s="1" t="s">
        <v>35</v>
      </c>
      <c r="P791" s="1" t="s">
        <v>1931</v>
      </c>
      <c r="Q791" s="1" t="s">
        <v>1645</v>
      </c>
      <c r="R791" s="1" t="s">
        <v>1944</v>
      </c>
    </row>
    <row r="792" spans="1:18" x14ac:dyDescent="0.45">
      <c r="A792" s="6">
        <f t="shared" si="13"/>
        <v>30631</v>
      </c>
      <c r="B792" s="6">
        <f>COUNTIF(D$1:D792,D792)</f>
        <v>1</v>
      </c>
      <c r="C792" s="1">
        <v>3063</v>
      </c>
      <c r="D792" s="1" t="s">
        <v>1714</v>
      </c>
      <c r="F792" s="1" t="s">
        <v>1715</v>
      </c>
      <c r="G792" s="1" t="s">
        <v>63</v>
      </c>
      <c r="I792" s="1" t="s">
        <v>51</v>
      </c>
      <c r="K792" s="1" t="s">
        <v>1226</v>
      </c>
      <c r="N792" s="1" t="s">
        <v>1622</v>
      </c>
      <c r="O792" s="1" t="s">
        <v>35</v>
      </c>
      <c r="P792" s="1" t="s">
        <v>1932</v>
      </c>
      <c r="Q792" s="1" t="s">
        <v>1645</v>
      </c>
      <c r="R792" s="1" t="s">
        <v>1944</v>
      </c>
    </row>
    <row r="793" spans="1:18" x14ac:dyDescent="0.45">
      <c r="A793" s="6">
        <f t="shared" si="13"/>
        <v>11502</v>
      </c>
      <c r="B793" s="6">
        <f>COUNTIF(D$1:D793,D793)</f>
        <v>2</v>
      </c>
      <c r="C793" s="1">
        <v>1150</v>
      </c>
      <c r="D793" s="1" t="s">
        <v>1697</v>
      </c>
      <c r="F793" s="1" t="s">
        <v>1698</v>
      </c>
      <c r="G793" s="1" t="s">
        <v>78</v>
      </c>
      <c r="I793" s="1" t="s">
        <v>87</v>
      </c>
      <c r="K793" s="1" t="s">
        <v>1716</v>
      </c>
      <c r="N793" s="1" t="s">
        <v>1622</v>
      </c>
      <c r="O793" s="1" t="s">
        <v>35</v>
      </c>
      <c r="P793" s="1" t="s">
        <v>1932</v>
      </c>
      <c r="Q793" s="1" t="s">
        <v>1645</v>
      </c>
      <c r="R793" s="1" t="s">
        <v>1944</v>
      </c>
    </row>
    <row r="794" spans="1:18" x14ac:dyDescent="0.45">
      <c r="A794" s="6">
        <f t="shared" si="13"/>
        <v>30581</v>
      </c>
      <c r="B794" s="6">
        <f>COUNTIF(D$1:D794,D794)</f>
        <v>1</v>
      </c>
      <c r="C794" s="1">
        <v>3058</v>
      </c>
      <c r="D794" s="1" t="s">
        <v>1717</v>
      </c>
      <c r="F794" s="1" t="s">
        <v>1718</v>
      </c>
      <c r="G794" s="1" t="s">
        <v>63</v>
      </c>
      <c r="I794" s="1" t="s">
        <v>56</v>
      </c>
      <c r="K794" s="1" t="s">
        <v>1719</v>
      </c>
      <c r="N794" s="1" t="s">
        <v>1933</v>
      </c>
      <c r="O794" s="1" t="s">
        <v>34</v>
      </c>
      <c r="P794" s="1" t="s">
        <v>1934</v>
      </c>
      <c r="Q794" s="1" t="s">
        <v>1645</v>
      </c>
      <c r="R794" s="1" t="s">
        <v>1944</v>
      </c>
    </row>
    <row r="795" spans="1:18" x14ac:dyDescent="0.45">
      <c r="A795" s="6">
        <f t="shared" si="13"/>
        <v>30141</v>
      </c>
      <c r="B795" s="6">
        <f>COUNTIF(D$1:D795,D795)</f>
        <v>1</v>
      </c>
      <c r="C795" s="1">
        <v>3014</v>
      </c>
      <c r="D795" s="1" t="s">
        <v>1720</v>
      </c>
      <c r="F795" s="1" t="s">
        <v>1721</v>
      </c>
      <c r="G795" s="1" t="s">
        <v>50</v>
      </c>
      <c r="I795" s="1" t="s">
        <v>56</v>
      </c>
      <c r="K795" s="1" t="s">
        <v>1722</v>
      </c>
      <c r="N795" s="1" t="s">
        <v>1933</v>
      </c>
      <c r="O795" s="1" t="s">
        <v>34</v>
      </c>
      <c r="P795" s="1" t="s">
        <v>1934</v>
      </c>
      <c r="Q795" s="1" t="s">
        <v>1645</v>
      </c>
      <c r="R795" s="1" t="s">
        <v>1944</v>
      </c>
    </row>
    <row r="796" spans="1:18" x14ac:dyDescent="0.45">
      <c r="A796" s="6">
        <f t="shared" si="13"/>
        <v>31551</v>
      </c>
      <c r="B796" s="6">
        <f>COUNTIF(D$1:D796,D796)</f>
        <v>1</v>
      </c>
      <c r="C796" s="1">
        <v>3155</v>
      </c>
      <c r="D796" s="1" t="s">
        <v>1723</v>
      </c>
      <c r="F796" s="1" t="s">
        <v>1724</v>
      </c>
      <c r="G796" s="1" t="s">
        <v>556</v>
      </c>
      <c r="I796" s="1" t="s">
        <v>56</v>
      </c>
      <c r="K796" s="1" t="s">
        <v>1725</v>
      </c>
      <c r="N796" s="1" t="s">
        <v>1933</v>
      </c>
      <c r="O796" s="1" t="s">
        <v>34</v>
      </c>
      <c r="P796" s="1" t="s">
        <v>1934</v>
      </c>
      <c r="Q796" s="1" t="s">
        <v>1645</v>
      </c>
      <c r="R796" s="1" t="s">
        <v>1944</v>
      </c>
    </row>
    <row r="797" spans="1:18" x14ac:dyDescent="0.45">
      <c r="A797" s="6">
        <f t="shared" si="13"/>
        <v>30251</v>
      </c>
      <c r="B797" s="6">
        <f>COUNTIF(D$1:D797,D797)</f>
        <v>1</v>
      </c>
      <c r="C797" s="1">
        <v>3025</v>
      </c>
      <c r="D797" s="1" t="s">
        <v>1726</v>
      </c>
      <c r="F797" s="1" t="s">
        <v>1727</v>
      </c>
      <c r="G797" s="1" t="s">
        <v>50</v>
      </c>
      <c r="I797" s="1" t="s">
        <v>64</v>
      </c>
      <c r="K797" s="1" t="s">
        <v>1728</v>
      </c>
      <c r="N797" s="1" t="s">
        <v>1933</v>
      </c>
      <c r="O797" s="1" t="s">
        <v>34</v>
      </c>
      <c r="P797" s="1" t="s">
        <v>1934</v>
      </c>
      <c r="Q797" s="1" t="s">
        <v>1645</v>
      </c>
      <c r="R797" s="1" t="s">
        <v>1944</v>
      </c>
    </row>
    <row r="798" spans="1:18" x14ac:dyDescent="0.45">
      <c r="A798" s="6">
        <f t="shared" si="13"/>
        <v>31591</v>
      </c>
      <c r="B798" s="6">
        <f>COUNTIF(D$1:D798,D798)</f>
        <v>1</v>
      </c>
      <c r="C798" s="1">
        <v>3159</v>
      </c>
      <c r="D798" s="1" t="s">
        <v>1729</v>
      </c>
      <c r="F798" s="1" t="s">
        <v>1730</v>
      </c>
      <c r="G798" s="1" t="s">
        <v>556</v>
      </c>
      <c r="I798" s="1" t="s">
        <v>64</v>
      </c>
      <c r="K798" s="1" t="s">
        <v>1731</v>
      </c>
      <c r="N798" s="1" t="s">
        <v>1933</v>
      </c>
      <c r="O798" s="1" t="s">
        <v>34</v>
      </c>
      <c r="P798" s="1" t="s">
        <v>1934</v>
      </c>
      <c r="Q798" s="1" t="s">
        <v>1645</v>
      </c>
      <c r="R798" s="1" t="s">
        <v>1944</v>
      </c>
    </row>
    <row r="799" spans="1:18" x14ac:dyDescent="0.45">
      <c r="A799" s="6">
        <f t="shared" si="13"/>
        <v>52773</v>
      </c>
      <c r="B799" s="6">
        <f>COUNTIF(D$1:D799,D799)</f>
        <v>3</v>
      </c>
      <c r="C799" s="1">
        <v>5277</v>
      </c>
      <c r="D799" s="1" t="s">
        <v>520</v>
      </c>
      <c r="F799" s="1" t="s">
        <v>521</v>
      </c>
      <c r="G799" s="1" t="s">
        <v>522</v>
      </c>
      <c r="I799" s="1" t="s">
        <v>278</v>
      </c>
      <c r="K799" s="1" t="s">
        <v>1732</v>
      </c>
      <c r="M799" s="1" t="s">
        <v>1013</v>
      </c>
      <c r="N799" s="1" t="s">
        <v>1625</v>
      </c>
      <c r="O799" s="1" t="s">
        <v>35</v>
      </c>
      <c r="P799" s="1" t="s">
        <v>38</v>
      </c>
      <c r="Q799" s="1" t="s">
        <v>1645</v>
      </c>
      <c r="R799" s="1" t="s">
        <v>1944</v>
      </c>
    </row>
    <row r="800" spans="1:18" x14ac:dyDescent="0.45">
      <c r="A800" s="6">
        <f t="shared" si="13"/>
        <v>52792</v>
      </c>
      <c r="B800" s="6">
        <f>COUNTIF(D$1:D800,D800)</f>
        <v>2</v>
      </c>
      <c r="C800" s="1">
        <v>5279</v>
      </c>
      <c r="D800" s="1" t="s">
        <v>976</v>
      </c>
      <c r="F800" s="1" t="s">
        <v>977</v>
      </c>
      <c r="G800" s="1" t="s">
        <v>522</v>
      </c>
      <c r="I800" s="1" t="s">
        <v>278</v>
      </c>
      <c r="K800" s="1" t="s">
        <v>1733</v>
      </c>
      <c r="M800" s="1" t="s">
        <v>27</v>
      </c>
      <c r="N800" s="1" t="s">
        <v>1625</v>
      </c>
      <c r="O800" s="1" t="s">
        <v>35</v>
      </c>
      <c r="P800" s="1" t="s">
        <v>38</v>
      </c>
      <c r="Q800" s="1" t="s">
        <v>1645</v>
      </c>
      <c r="R800" s="1" t="s">
        <v>1944</v>
      </c>
    </row>
    <row r="801" spans="1:18" x14ac:dyDescent="0.45">
      <c r="A801" s="6">
        <f t="shared" si="13"/>
        <v>2532</v>
      </c>
      <c r="B801" s="6">
        <f>COUNTIF(D$1:D801,D801)</f>
        <v>2</v>
      </c>
      <c r="C801" s="1">
        <v>253</v>
      </c>
      <c r="D801" s="1" t="s">
        <v>962</v>
      </c>
      <c r="F801" s="1" t="s">
        <v>963</v>
      </c>
      <c r="G801" s="1" t="s">
        <v>264</v>
      </c>
      <c r="I801" s="1" t="s">
        <v>278</v>
      </c>
      <c r="K801" s="1" t="s">
        <v>1733</v>
      </c>
      <c r="M801" s="1" t="s">
        <v>1041</v>
      </c>
      <c r="N801" s="1" t="s">
        <v>1625</v>
      </c>
      <c r="O801" s="1" t="s">
        <v>35</v>
      </c>
      <c r="P801" s="1" t="s">
        <v>38</v>
      </c>
      <c r="Q801" s="1" t="s">
        <v>1645</v>
      </c>
      <c r="R801" s="1" t="s">
        <v>1944</v>
      </c>
    </row>
    <row r="802" spans="1:18" x14ac:dyDescent="0.45">
      <c r="A802" s="6">
        <f t="shared" si="13"/>
        <v>2523</v>
      </c>
      <c r="B802" s="6">
        <f>COUNTIF(D$1:D802,D802)</f>
        <v>3</v>
      </c>
      <c r="C802" s="1">
        <v>252</v>
      </c>
      <c r="D802" s="1" t="s">
        <v>972</v>
      </c>
      <c r="F802" s="1" t="s">
        <v>973</v>
      </c>
      <c r="G802" s="1" t="s">
        <v>264</v>
      </c>
      <c r="I802" s="1" t="s">
        <v>278</v>
      </c>
      <c r="K802" s="1" t="s">
        <v>1734</v>
      </c>
      <c r="M802" s="1" t="s">
        <v>1735</v>
      </c>
      <c r="N802" s="1" t="s">
        <v>1625</v>
      </c>
      <c r="O802" s="1" t="s">
        <v>35</v>
      </c>
      <c r="P802" s="1" t="s">
        <v>38</v>
      </c>
      <c r="Q802" s="1" t="s">
        <v>1645</v>
      </c>
      <c r="R802" s="1" t="s">
        <v>1944</v>
      </c>
    </row>
    <row r="803" spans="1:18" x14ac:dyDescent="0.45">
      <c r="A803" s="6">
        <f t="shared" si="13"/>
        <v>5212</v>
      </c>
      <c r="B803" s="6">
        <f>COUNTIF(D$1:D803,D803)</f>
        <v>2</v>
      </c>
      <c r="C803" s="1">
        <v>521</v>
      </c>
      <c r="D803" s="1" t="s">
        <v>968</v>
      </c>
      <c r="F803" s="1" t="s">
        <v>969</v>
      </c>
      <c r="G803" s="1" t="s">
        <v>243</v>
      </c>
      <c r="I803" s="1" t="s">
        <v>278</v>
      </c>
      <c r="K803" s="1" t="s">
        <v>1734</v>
      </c>
      <c r="M803" s="1" t="s">
        <v>1357</v>
      </c>
      <c r="N803" s="1" t="s">
        <v>1625</v>
      </c>
      <c r="O803" s="1" t="s">
        <v>35</v>
      </c>
      <c r="P803" s="1" t="s">
        <v>38</v>
      </c>
      <c r="Q803" s="1" t="s">
        <v>1645</v>
      </c>
      <c r="R803" s="1" t="s">
        <v>1944</v>
      </c>
    </row>
    <row r="804" spans="1:18" x14ac:dyDescent="0.45">
      <c r="A804" s="6">
        <f t="shared" si="13"/>
        <v>5202</v>
      </c>
      <c r="B804" s="6">
        <f>COUNTIF(D$1:D804,D804)</f>
        <v>2</v>
      </c>
      <c r="C804" s="1">
        <v>520</v>
      </c>
      <c r="D804" s="1" t="s">
        <v>965</v>
      </c>
      <c r="F804" s="1" t="s">
        <v>966</v>
      </c>
      <c r="G804" s="1" t="s">
        <v>243</v>
      </c>
      <c r="I804" s="1" t="s">
        <v>278</v>
      </c>
      <c r="K804" s="1" t="s">
        <v>1736</v>
      </c>
      <c r="M804" s="1" t="s">
        <v>1379</v>
      </c>
      <c r="N804" s="1" t="s">
        <v>1625</v>
      </c>
      <c r="O804" s="1" t="s">
        <v>35</v>
      </c>
      <c r="P804" s="1" t="s">
        <v>38</v>
      </c>
      <c r="Q804" s="1" t="s">
        <v>1645</v>
      </c>
      <c r="R804" s="1" t="s">
        <v>1944</v>
      </c>
    </row>
    <row r="805" spans="1:18" x14ac:dyDescent="0.45">
      <c r="A805" s="6">
        <f t="shared" ref="A805:A868" si="14">IFERROR(C805*10+B805,"")</f>
        <v>2502</v>
      </c>
      <c r="B805" s="6">
        <f>COUNTIF(D$1:D805,D805)</f>
        <v>2</v>
      </c>
      <c r="C805" s="1">
        <v>250</v>
      </c>
      <c r="D805" s="1" t="s">
        <v>974</v>
      </c>
      <c r="F805" s="1" t="s">
        <v>975</v>
      </c>
      <c r="G805" s="1" t="s">
        <v>264</v>
      </c>
      <c r="I805" s="1" t="s">
        <v>278</v>
      </c>
      <c r="K805" s="1" t="s">
        <v>1654</v>
      </c>
      <c r="M805" s="1" t="s">
        <v>362</v>
      </c>
      <c r="N805" s="1" t="s">
        <v>1625</v>
      </c>
      <c r="O805" s="1" t="s">
        <v>35</v>
      </c>
      <c r="P805" s="1" t="s">
        <v>38</v>
      </c>
      <c r="Q805" s="1" t="s">
        <v>1645</v>
      </c>
      <c r="R805" s="1" t="s">
        <v>1944</v>
      </c>
    </row>
    <row r="806" spans="1:18" x14ac:dyDescent="0.45">
      <c r="A806" s="6">
        <f t="shared" si="14"/>
        <v>2543</v>
      </c>
      <c r="B806" s="6">
        <f>COUNTIF(D$1:D806,D806)</f>
        <v>3</v>
      </c>
      <c r="C806" s="1">
        <v>254</v>
      </c>
      <c r="D806" s="1" t="s">
        <v>980</v>
      </c>
      <c r="F806" s="1" t="s">
        <v>981</v>
      </c>
      <c r="G806" s="1" t="s">
        <v>264</v>
      </c>
      <c r="I806" s="1" t="s">
        <v>265</v>
      </c>
      <c r="K806" s="1" t="s">
        <v>1658</v>
      </c>
      <c r="M806" s="1" t="s">
        <v>1735</v>
      </c>
      <c r="N806" s="1" t="s">
        <v>1625</v>
      </c>
      <c r="O806" s="1" t="s">
        <v>35</v>
      </c>
      <c r="P806" s="1" t="s">
        <v>38</v>
      </c>
      <c r="Q806" s="1" t="s">
        <v>1645</v>
      </c>
      <c r="R806" s="1" t="s">
        <v>1944</v>
      </c>
    </row>
    <row r="807" spans="1:18" x14ac:dyDescent="0.45">
      <c r="A807" s="6">
        <f t="shared" si="14"/>
        <v>6032</v>
      </c>
      <c r="B807" s="6">
        <f>COUNTIF(D$1:D807,D807)</f>
        <v>2</v>
      </c>
      <c r="C807" s="1">
        <v>603</v>
      </c>
      <c r="D807" s="1" t="s">
        <v>947</v>
      </c>
      <c r="F807" s="1" t="s">
        <v>948</v>
      </c>
      <c r="G807" s="1" t="s">
        <v>949</v>
      </c>
      <c r="I807" s="1" t="s">
        <v>265</v>
      </c>
      <c r="K807" s="1" t="s">
        <v>1665</v>
      </c>
      <c r="M807" s="1" t="s">
        <v>1737</v>
      </c>
      <c r="N807" s="1" t="s">
        <v>1625</v>
      </c>
      <c r="O807" s="1" t="s">
        <v>35</v>
      </c>
      <c r="P807" s="1" t="s">
        <v>38</v>
      </c>
      <c r="Q807" s="1" t="s">
        <v>1645</v>
      </c>
      <c r="R807" s="1" t="s">
        <v>1944</v>
      </c>
    </row>
    <row r="808" spans="1:18" x14ac:dyDescent="0.45">
      <c r="A808" s="6">
        <f t="shared" si="14"/>
        <v>6021</v>
      </c>
      <c r="B808" s="6">
        <f>COUNTIF(D$1:D808,D808)</f>
        <v>1</v>
      </c>
      <c r="C808" s="1">
        <v>602</v>
      </c>
      <c r="D808" s="1" t="s">
        <v>1738</v>
      </c>
      <c r="F808" s="1" t="s">
        <v>1739</v>
      </c>
      <c r="G808" s="1" t="s">
        <v>949</v>
      </c>
      <c r="I808" s="1" t="s">
        <v>265</v>
      </c>
      <c r="K808" s="1" t="s">
        <v>1740</v>
      </c>
      <c r="M808" s="1" t="s">
        <v>561</v>
      </c>
      <c r="N808" s="1" t="s">
        <v>1625</v>
      </c>
      <c r="O808" s="1" t="s">
        <v>35</v>
      </c>
      <c r="P808" s="1" t="s">
        <v>38</v>
      </c>
      <c r="Q808" s="1" t="s">
        <v>1645</v>
      </c>
      <c r="R808" s="1" t="s">
        <v>1944</v>
      </c>
    </row>
    <row r="809" spans="1:18" x14ac:dyDescent="0.45">
      <c r="A809" s="6">
        <f t="shared" si="14"/>
        <v>2552</v>
      </c>
      <c r="B809" s="6">
        <f>COUNTIF(D$1:D809,D809)</f>
        <v>2</v>
      </c>
      <c r="C809" s="1">
        <v>255</v>
      </c>
      <c r="D809" s="1" t="s">
        <v>914</v>
      </c>
      <c r="F809" s="1" t="s">
        <v>915</v>
      </c>
      <c r="G809" s="1" t="s">
        <v>264</v>
      </c>
      <c r="I809" s="1" t="s">
        <v>265</v>
      </c>
      <c r="K809" s="1" t="s">
        <v>1741</v>
      </c>
      <c r="M809" s="1" t="s">
        <v>1742</v>
      </c>
      <c r="N809" s="1" t="s">
        <v>1625</v>
      </c>
      <c r="O809" s="1" t="s">
        <v>35</v>
      </c>
      <c r="P809" s="1" t="s">
        <v>38</v>
      </c>
      <c r="Q809" s="1" t="s">
        <v>1645</v>
      </c>
      <c r="R809" s="1" t="s">
        <v>1944</v>
      </c>
    </row>
    <row r="810" spans="1:18" x14ac:dyDescent="0.45">
      <c r="A810" s="6">
        <f t="shared" si="14"/>
        <v>2592</v>
      </c>
      <c r="B810" s="6">
        <f>COUNTIF(D$1:D810,D810)</f>
        <v>2</v>
      </c>
      <c r="C810" s="1">
        <v>259</v>
      </c>
      <c r="D810" s="1" t="s">
        <v>936</v>
      </c>
      <c r="F810" s="1" t="s">
        <v>937</v>
      </c>
      <c r="G810" s="1" t="s">
        <v>264</v>
      </c>
      <c r="I810" s="1" t="s">
        <v>251</v>
      </c>
      <c r="K810" s="1" t="s">
        <v>1743</v>
      </c>
      <c r="M810" s="1" t="s">
        <v>1742</v>
      </c>
      <c r="N810" s="1" t="s">
        <v>1625</v>
      </c>
      <c r="O810" s="1" t="s">
        <v>35</v>
      </c>
      <c r="P810" s="1" t="s">
        <v>38</v>
      </c>
      <c r="Q810" s="1" t="s">
        <v>1645</v>
      </c>
      <c r="R810" s="1" t="s">
        <v>1944</v>
      </c>
    </row>
    <row r="811" spans="1:18" x14ac:dyDescent="0.45">
      <c r="A811" s="6">
        <f t="shared" si="14"/>
        <v>2562</v>
      </c>
      <c r="B811" s="6">
        <f>COUNTIF(D$1:D811,D811)</f>
        <v>2</v>
      </c>
      <c r="C811" s="1">
        <v>256</v>
      </c>
      <c r="D811" s="1" t="s">
        <v>933</v>
      </c>
      <c r="F811" s="1" t="s">
        <v>934</v>
      </c>
      <c r="G811" s="1" t="s">
        <v>264</v>
      </c>
      <c r="I811" s="1" t="s">
        <v>265</v>
      </c>
      <c r="K811" s="1" t="s">
        <v>1744</v>
      </c>
      <c r="M811" s="1" t="s">
        <v>1041</v>
      </c>
      <c r="N811" s="1" t="s">
        <v>1625</v>
      </c>
      <c r="O811" s="1" t="s">
        <v>35</v>
      </c>
      <c r="P811" s="1" t="s">
        <v>38</v>
      </c>
      <c r="Q811" s="1" t="s">
        <v>1645</v>
      </c>
      <c r="R811" s="1" t="s">
        <v>1944</v>
      </c>
    </row>
    <row r="812" spans="1:18" x14ac:dyDescent="0.45">
      <c r="A812" s="6">
        <f t="shared" si="14"/>
        <v>2513</v>
      </c>
      <c r="B812" s="6">
        <f>COUNTIF(D$1:D812,D812)</f>
        <v>3</v>
      </c>
      <c r="C812" s="1">
        <v>251</v>
      </c>
      <c r="D812" s="1" t="s">
        <v>952</v>
      </c>
      <c r="F812" s="1" t="s">
        <v>953</v>
      </c>
      <c r="G812" s="1" t="s">
        <v>264</v>
      </c>
      <c r="I812" s="1" t="s">
        <v>278</v>
      </c>
      <c r="K812" s="1" t="s">
        <v>1648</v>
      </c>
      <c r="N812" s="1" t="s">
        <v>1625</v>
      </c>
      <c r="O812" s="1" t="s">
        <v>35</v>
      </c>
      <c r="P812" s="1" t="s">
        <v>38</v>
      </c>
      <c r="Q812" s="1" t="s">
        <v>1645</v>
      </c>
      <c r="R812" s="1" t="s">
        <v>1944</v>
      </c>
    </row>
    <row r="813" spans="1:18" x14ac:dyDescent="0.45">
      <c r="A813" s="6">
        <f t="shared" si="14"/>
        <v>50492</v>
      </c>
      <c r="B813" s="6">
        <f>COUNTIF(D$1:D813,D813)</f>
        <v>2</v>
      </c>
      <c r="C813" s="1">
        <v>5049</v>
      </c>
      <c r="D813" s="1" t="s">
        <v>910</v>
      </c>
      <c r="F813" s="1" t="s">
        <v>911</v>
      </c>
      <c r="G813" s="1" t="s">
        <v>145</v>
      </c>
      <c r="I813" s="1" t="s">
        <v>251</v>
      </c>
      <c r="K813" s="1" t="s">
        <v>1648</v>
      </c>
      <c r="N813" s="1" t="s">
        <v>1625</v>
      </c>
      <c r="O813" s="1" t="s">
        <v>35</v>
      </c>
      <c r="P813" s="1" t="s">
        <v>38</v>
      </c>
      <c r="Q813" s="1" t="s">
        <v>1645</v>
      </c>
      <c r="R813" s="1" t="s">
        <v>1944</v>
      </c>
    </row>
    <row r="814" spans="1:18" x14ac:dyDescent="0.45">
      <c r="A814" s="6">
        <f t="shared" si="14"/>
        <v>30642</v>
      </c>
      <c r="B814" s="6">
        <f>COUNTIF(D$1:D814,D814)</f>
        <v>2</v>
      </c>
      <c r="C814" s="1">
        <v>3064</v>
      </c>
      <c r="D814" s="1" t="s">
        <v>374</v>
      </c>
      <c r="F814" s="1" t="s">
        <v>375</v>
      </c>
      <c r="G814" s="1" t="s">
        <v>63</v>
      </c>
      <c r="I814" s="1" t="s">
        <v>51</v>
      </c>
      <c r="K814" s="1" t="s">
        <v>1745</v>
      </c>
      <c r="N814" s="1" t="s">
        <v>1622</v>
      </c>
      <c r="O814" s="1" t="s">
        <v>35</v>
      </c>
      <c r="P814" s="1" t="s">
        <v>1935</v>
      </c>
      <c r="Q814" s="1" t="s">
        <v>1645</v>
      </c>
      <c r="R814" s="1" t="s">
        <v>1944</v>
      </c>
    </row>
    <row r="815" spans="1:18" x14ac:dyDescent="0.45">
      <c r="A815" s="6">
        <f t="shared" si="14"/>
        <v>31051</v>
      </c>
      <c r="B815" s="6">
        <f>COUNTIF(D$1:D815,D815)</f>
        <v>1</v>
      </c>
      <c r="C815" s="1">
        <v>3105</v>
      </c>
      <c r="D815" s="1" t="s">
        <v>1746</v>
      </c>
      <c r="F815" s="1" t="s">
        <v>1747</v>
      </c>
      <c r="G815" s="1" t="s">
        <v>209</v>
      </c>
      <c r="I815" s="1" t="s">
        <v>56</v>
      </c>
      <c r="K815" s="1" t="s">
        <v>1748</v>
      </c>
      <c r="N815" s="1" t="s">
        <v>1622</v>
      </c>
      <c r="O815" s="1" t="s">
        <v>35</v>
      </c>
      <c r="P815" s="1" t="s">
        <v>1935</v>
      </c>
      <c r="Q815" s="1" t="s">
        <v>1645</v>
      </c>
      <c r="R815" s="1" t="s">
        <v>1944</v>
      </c>
    </row>
    <row r="816" spans="1:18" x14ac:dyDescent="0.45">
      <c r="A816" s="6">
        <f t="shared" si="14"/>
        <v>54961</v>
      </c>
      <c r="B816" s="6">
        <f>COUNTIF(D$1:D816,D816)</f>
        <v>1</v>
      </c>
      <c r="C816" s="1">
        <v>5496</v>
      </c>
      <c r="D816" s="1" t="s">
        <v>1749</v>
      </c>
      <c r="F816" s="1" t="s">
        <v>1750</v>
      </c>
      <c r="G816" s="1" t="s">
        <v>360</v>
      </c>
      <c r="I816" s="1" t="s">
        <v>56</v>
      </c>
      <c r="K816" s="1" t="s">
        <v>1648</v>
      </c>
      <c r="N816" s="1" t="s">
        <v>1622</v>
      </c>
      <c r="O816" s="1" t="s">
        <v>35</v>
      </c>
      <c r="P816" s="1" t="s">
        <v>1935</v>
      </c>
      <c r="Q816" s="1" t="s">
        <v>1645</v>
      </c>
      <c r="R816" s="1" t="s">
        <v>1944</v>
      </c>
    </row>
    <row r="817" spans="1:18" x14ac:dyDescent="0.45">
      <c r="A817" s="6">
        <f t="shared" si="14"/>
        <v>30082</v>
      </c>
      <c r="B817" s="6">
        <f>COUNTIF(D$1:D817,D817)</f>
        <v>2</v>
      </c>
      <c r="C817" s="1">
        <v>3008</v>
      </c>
      <c r="D817" s="1" t="s">
        <v>1411</v>
      </c>
      <c r="F817" s="1" t="s">
        <v>1412</v>
      </c>
      <c r="G817" s="1" t="s">
        <v>50</v>
      </c>
      <c r="I817" s="1" t="s">
        <v>51</v>
      </c>
      <c r="K817" s="1" t="s">
        <v>1751</v>
      </c>
      <c r="M817" s="1" t="s">
        <v>1752</v>
      </c>
      <c r="N817" s="1" t="s">
        <v>1622</v>
      </c>
      <c r="O817" s="1" t="s">
        <v>35</v>
      </c>
      <c r="P817" s="1" t="s">
        <v>1936</v>
      </c>
      <c r="Q817" s="1" t="s">
        <v>1645</v>
      </c>
      <c r="R817" s="1" t="s">
        <v>1944</v>
      </c>
    </row>
    <row r="818" spans="1:18" x14ac:dyDescent="0.45">
      <c r="A818" s="6">
        <f t="shared" si="14"/>
        <v>31592</v>
      </c>
      <c r="B818" s="6">
        <f>COUNTIF(D$1:D818,D818)</f>
        <v>2</v>
      </c>
      <c r="C818" s="1">
        <v>3159</v>
      </c>
      <c r="D818" s="1" t="s">
        <v>1729</v>
      </c>
      <c r="F818" s="1" t="s">
        <v>1730</v>
      </c>
      <c r="G818" s="1" t="s">
        <v>556</v>
      </c>
      <c r="I818" s="1" t="s">
        <v>64</v>
      </c>
      <c r="K818" s="1" t="s">
        <v>1753</v>
      </c>
      <c r="M818" s="1" t="s">
        <v>1025</v>
      </c>
      <c r="N818" s="1" t="s">
        <v>1628</v>
      </c>
      <c r="O818" s="1" t="s">
        <v>34</v>
      </c>
      <c r="P818" s="1" t="s">
        <v>1936</v>
      </c>
      <c r="Q818" s="1" t="s">
        <v>1645</v>
      </c>
      <c r="R818" s="1" t="s">
        <v>1944</v>
      </c>
    </row>
    <row r="819" spans="1:18" x14ac:dyDescent="0.45">
      <c r="A819" s="6">
        <f t="shared" si="14"/>
        <v>30532</v>
      </c>
      <c r="B819" s="6">
        <f>COUNTIF(D$1:D819,D819)</f>
        <v>2</v>
      </c>
      <c r="C819" s="1">
        <v>3053</v>
      </c>
      <c r="D819" s="1" t="s">
        <v>539</v>
      </c>
      <c r="F819" s="1" t="s">
        <v>540</v>
      </c>
      <c r="G819" s="1" t="s">
        <v>63</v>
      </c>
      <c r="I819" s="1" t="s">
        <v>51</v>
      </c>
      <c r="K819" s="1" t="s">
        <v>1754</v>
      </c>
      <c r="M819" s="1" t="s">
        <v>1755</v>
      </c>
      <c r="N819" s="1" t="s">
        <v>1628</v>
      </c>
      <c r="O819" s="1" t="s">
        <v>34</v>
      </c>
      <c r="P819" s="1" t="s">
        <v>1936</v>
      </c>
      <c r="Q819" s="1" t="s">
        <v>1645</v>
      </c>
      <c r="R819" s="1" t="s">
        <v>1944</v>
      </c>
    </row>
    <row r="820" spans="1:18" x14ac:dyDescent="0.45">
      <c r="A820" s="6">
        <f t="shared" si="14"/>
        <v>11</v>
      </c>
      <c r="B820" s="6">
        <f>COUNTIF(D$1:D820,D820)</f>
        <v>1</v>
      </c>
      <c r="C820" s="1">
        <v>1</v>
      </c>
      <c r="D820" s="1" t="s">
        <v>1756</v>
      </c>
      <c r="F820" s="1" t="s">
        <v>1757</v>
      </c>
      <c r="G820" s="1" t="s">
        <v>231</v>
      </c>
      <c r="K820" s="1" t="s">
        <v>1648</v>
      </c>
      <c r="N820" s="1" t="s">
        <v>1628</v>
      </c>
      <c r="O820" s="1" t="s">
        <v>34</v>
      </c>
      <c r="P820" s="1" t="s">
        <v>1936</v>
      </c>
      <c r="Q820" s="1" t="s">
        <v>1645</v>
      </c>
      <c r="R820" s="1" t="s">
        <v>1944</v>
      </c>
    </row>
    <row r="821" spans="1:18" x14ac:dyDescent="0.45">
      <c r="A821" s="6">
        <f t="shared" si="14"/>
        <v>30132</v>
      </c>
      <c r="B821" s="6">
        <f>COUNTIF(D$1:D821,D821)</f>
        <v>2</v>
      </c>
      <c r="C821" s="1">
        <v>3013</v>
      </c>
      <c r="D821" s="1" t="s">
        <v>614</v>
      </c>
      <c r="F821" s="1" t="s">
        <v>615</v>
      </c>
      <c r="G821" s="1" t="s">
        <v>50</v>
      </c>
      <c r="I821" s="1" t="s">
        <v>56</v>
      </c>
      <c r="K821" s="1" t="s">
        <v>1648</v>
      </c>
      <c r="N821" s="1" t="s">
        <v>1628</v>
      </c>
      <c r="O821" s="1" t="s">
        <v>34</v>
      </c>
      <c r="P821" s="1" t="s">
        <v>1936</v>
      </c>
      <c r="Q821" s="1" t="s">
        <v>1645</v>
      </c>
      <c r="R821" s="1" t="s">
        <v>1944</v>
      </c>
    </row>
    <row r="822" spans="1:18" x14ac:dyDescent="0.45">
      <c r="A822" s="6">
        <f t="shared" si="14"/>
        <v>30521</v>
      </c>
      <c r="B822" s="6">
        <f>COUNTIF(D$1:D822,D822)</f>
        <v>1</v>
      </c>
      <c r="C822" s="1">
        <v>3052</v>
      </c>
      <c r="D822" s="1" t="s">
        <v>1758</v>
      </c>
      <c r="F822" s="1" t="s">
        <v>1759</v>
      </c>
      <c r="G822" s="1" t="s">
        <v>63</v>
      </c>
      <c r="I822" s="1" t="s">
        <v>51</v>
      </c>
      <c r="K822" s="1" t="s">
        <v>1760</v>
      </c>
      <c r="N822" s="1" t="s">
        <v>1933</v>
      </c>
      <c r="O822" s="1" t="s">
        <v>34</v>
      </c>
      <c r="P822" s="1" t="s">
        <v>1937</v>
      </c>
      <c r="Q822" s="1" t="s">
        <v>1645</v>
      </c>
      <c r="R822" s="1" t="s">
        <v>1944</v>
      </c>
    </row>
    <row r="823" spans="1:18" x14ac:dyDescent="0.45">
      <c r="A823" s="6">
        <f t="shared" si="14"/>
        <v>31552</v>
      </c>
      <c r="B823" s="6">
        <f>COUNTIF(D$1:D823,D823)</f>
        <v>2</v>
      </c>
      <c r="C823" s="1">
        <v>3155</v>
      </c>
      <c r="D823" s="1" t="s">
        <v>1723</v>
      </c>
      <c r="F823" s="1" t="s">
        <v>1724</v>
      </c>
      <c r="G823" s="1" t="s">
        <v>556</v>
      </c>
      <c r="I823" s="1" t="s">
        <v>56</v>
      </c>
      <c r="K823" s="1" t="s">
        <v>1761</v>
      </c>
      <c r="N823" s="1" t="s">
        <v>1933</v>
      </c>
      <c r="O823" s="1" t="s">
        <v>34</v>
      </c>
      <c r="P823" s="1" t="s">
        <v>1937</v>
      </c>
      <c r="Q823" s="1" t="s">
        <v>1645</v>
      </c>
      <c r="R823" s="1" t="s">
        <v>1944</v>
      </c>
    </row>
    <row r="824" spans="1:18" x14ac:dyDescent="0.45">
      <c r="A824" s="6">
        <f t="shared" si="14"/>
        <v>30153</v>
      </c>
      <c r="B824" s="6">
        <f>COUNTIF(D$1:D824,D824)</f>
        <v>3</v>
      </c>
      <c r="C824" s="1">
        <v>3015</v>
      </c>
      <c r="D824" s="1" t="s">
        <v>383</v>
      </c>
      <c r="F824" s="1" t="s">
        <v>384</v>
      </c>
      <c r="G824" s="1" t="s">
        <v>50</v>
      </c>
      <c r="I824" s="1" t="s">
        <v>56</v>
      </c>
      <c r="K824" s="1" t="s">
        <v>1762</v>
      </c>
      <c r="M824" s="1" t="s">
        <v>821</v>
      </c>
      <c r="N824" s="1" t="s">
        <v>1632</v>
      </c>
      <c r="O824" s="1" t="s">
        <v>35</v>
      </c>
      <c r="P824" s="1" t="s">
        <v>38</v>
      </c>
      <c r="Q824" s="1" t="s">
        <v>1645</v>
      </c>
      <c r="R824" s="1" t="s">
        <v>1944</v>
      </c>
    </row>
    <row r="825" spans="1:18" x14ac:dyDescent="0.45">
      <c r="A825" s="6">
        <f t="shared" si="14"/>
        <v>1613</v>
      </c>
      <c r="B825" s="6">
        <f>COUNTIF(D$1:D825,D825)</f>
        <v>3</v>
      </c>
      <c r="C825" s="1">
        <v>161</v>
      </c>
      <c r="D825" s="1" t="s">
        <v>495</v>
      </c>
      <c r="F825" s="1" t="s">
        <v>496</v>
      </c>
      <c r="G825" s="1" t="s">
        <v>134</v>
      </c>
      <c r="I825" s="1" t="s">
        <v>79</v>
      </c>
      <c r="K825" s="1" t="s">
        <v>1763</v>
      </c>
      <c r="M825" s="1" t="s">
        <v>460</v>
      </c>
      <c r="N825" s="1" t="s">
        <v>1632</v>
      </c>
      <c r="O825" s="1" t="s">
        <v>35</v>
      </c>
      <c r="P825" s="1" t="s">
        <v>38</v>
      </c>
      <c r="Q825" s="1" t="s">
        <v>1645</v>
      </c>
      <c r="R825" s="1" t="s">
        <v>1944</v>
      </c>
    </row>
    <row r="826" spans="1:18" x14ac:dyDescent="0.45">
      <c r="A826" s="6">
        <f t="shared" si="14"/>
        <v>25092</v>
      </c>
      <c r="B826" s="6">
        <f>COUNTIF(D$1:D826,D826)</f>
        <v>2</v>
      </c>
      <c r="C826" s="1">
        <v>2509</v>
      </c>
      <c r="D826" s="1" t="s">
        <v>499</v>
      </c>
      <c r="F826" s="1" t="s">
        <v>500</v>
      </c>
      <c r="G826" s="1" t="s">
        <v>98</v>
      </c>
      <c r="I826" s="1" t="s">
        <v>70</v>
      </c>
      <c r="K826" s="1" t="s">
        <v>1764</v>
      </c>
      <c r="M826" s="1" t="s">
        <v>27</v>
      </c>
      <c r="N826" s="1" t="s">
        <v>1632</v>
      </c>
      <c r="O826" s="1" t="s">
        <v>35</v>
      </c>
      <c r="P826" s="1" t="s">
        <v>38</v>
      </c>
      <c r="Q826" s="1" t="s">
        <v>1645</v>
      </c>
      <c r="R826" s="1" t="s">
        <v>1944</v>
      </c>
    </row>
    <row r="827" spans="1:18" x14ac:dyDescent="0.45">
      <c r="A827" s="6">
        <f t="shared" si="14"/>
        <v>30083</v>
      </c>
      <c r="B827" s="6">
        <f>COUNTIF(D$1:D827,D827)</f>
        <v>3</v>
      </c>
      <c r="C827" s="1">
        <v>3008</v>
      </c>
      <c r="D827" s="1" t="s">
        <v>1411</v>
      </c>
      <c r="F827" s="1" t="s">
        <v>1412</v>
      </c>
      <c r="G827" s="1" t="s">
        <v>50</v>
      </c>
      <c r="I827" s="1" t="s">
        <v>51</v>
      </c>
      <c r="K827" s="1" t="s">
        <v>1765</v>
      </c>
      <c r="M827" s="1" t="s">
        <v>1013</v>
      </c>
      <c r="N827" s="1" t="s">
        <v>1632</v>
      </c>
      <c r="O827" s="1" t="s">
        <v>35</v>
      </c>
      <c r="P827" s="1" t="s">
        <v>38</v>
      </c>
      <c r="Q827" s="1" t="s">
        <v>1645</v>
      </c>
      <c r="R827" s="1" t="s">
        <v>1944</v>
      </c>
    </row>
    <row r="828" spans="1:18" x14ac:dyDescent="0.45">
      <c r="A828" s="6">
        <f t="shared" si="14"/>
        <v>1603</v>
      </c>
      <c r="B828" s="6">
        <f>COUNTIF(D$1:D828,D828)</f>
        <v>3</v>
      </c>
      <c r="C828" s="1">
        <v>160</v>
      </c>
      <c r="D828" s="1" t="s">
        <v>527</v>
      </c>
      <c r="F828" s="1" t="s">
        <v>528</v>
      </c>
      <c r="G828" s="1" t="s">
        <v>134</v>
      </c>
      <c r="I828" s="1" t="s">
        <v>70</v>
      </c>
      <c r="K828" s="1" t="s">
        <v>1766</v>
      </c>
      <c r="M828" s="1" t="s">
        <v>33</v>
      </c>
      <c r="N828" s="1" t="s">
        <v>1632</v>
      </c>
      <c r="O828" s="1" t="s">
        <v>35</v>
      </c>
      <c r="P828" s="1" t="s">
        <v>38</v>
      </c>
      <c r="Q828" s="1" t="s">
        <v>1645</v>
      </c>
      <c r="R828" s="1" t="s">
        <v>1944</v>
      </c>
    </row>
    <row r="829" spans="1:18" x14ac:dyDescent="0.45">
      <c r="A829" s="6">
        <f t="shared" si="14"/>
        <v>54972</v>
      </c>
      <c r="B829" s="6">
        <f>COUNTIF(D$1:D829,D829)</f>
        <v>2</v>
      </c>
      <c r="C829" s="1">
        <v>5497</v>
      </c>
      <c r="D829" s="1" t="s">
        <v>363</v>
      </c>
      <c r="F829" s="1" t="s">
        <v>364</v>
      </c>
      <c r="G829" s="1" t="s">
        <v>360</v>
      </c>
      <c r="I829" s="1" t="s">
        <v>56</v>
      </c>
      <c r="K829" s="1" t="s">
        <v>1767</v>
      </c>
      <c r="M829" s="1" t="s">
        <v>29</v>
      </c>
      <c r="N829" s="1" t="s">
        <v>1632</v>
      </c>
      <c r="O829" s="1" t="s">
        <v>35</v>
      </c>
      <c r="P829" s="1" t="s">
        <v>38</v>
      </c>
      <c r="Q829" s="1" t="s">
        <v>1645</v>
      </c>
      <c r="R829" s="1" t="s">
        <v>1944</v>
      </c>
    </row>
    <row r="830" spans="1:18" x14ac:dyDescent="0.45">
      <c r="A830" s="6">
        <f t="shared" si="14"/>
        <v>51062</v>
      </c>
      <c r="B830" s="6">
        <f>COUNTIF(D$1:D830,D830)</f>
        <v>2</v>
      </c>
      <c r="C830" s="1">
        <v>5106</v>
      </c>
      <c r="D830" s="1" t="s">
        <v>396</v>
      </c>
      <c r="F830" s="1" t="s">
        <v>397</v>
      </c>
      <c r="G830" s="1" t="s">
        <v>69</v>
      </c>
      <c r="I830" s="1" t="s">
        <v>87</v>
      </c>
      <c r="K830" s="1" t="s">
        <v>1768</v>
      </c>
      <c r="M830" s="1" t="s">
        <v>1769</v>
      </c>
      <c r="N830" s="1" t="s">
        <v>1632</v>
      </c>
      <c r="O830" s="1" t="s">
        <v>35</v>
      </c>
      <c r="P830" s="1" t="s">
        <v>38</v>
      </c>
      <c r="Q830" s="1" t="s">
        <v>1645</v>
      </c>
      <c r="R830" s="1" t="s">
        <v>1944</v>
      </c>
    </row>
    <row r="831" spans="1:18" x14ac:dyDescent="0.45">
      <c r="A831" s="6">
        <f t="shared" si="14"/>
        <v>25112</v>
      </c>
      <c r="B831" s="6">
        <f>COUNTIF(D$1:D831,D831)</f>
        <v>2</v>
      </c>
      <c r="C831" s="1">
        <v>2511</v>
      </c>
      <c r="D831" s="1" t="s">
        <v>467</v>
      </c>
      <c r="F831" s="1" t="s">
        <v>468</v>
      </c>
      <c r="G831" s="1" t="s">
        <v>98</v>
      </c>
      <c r="I831" s="1" t="s">
        <v>79</v>
      </c>
      <c r="K831" s="1" t="s">
        <v>1770</v>
      </c>
      <c r="M831" s="1" t="s">
        <v>821</v>
      </c>
      <c r="N831" s="1" t="s">
        <v>1632</v>
      </c>
      <c r="O831" s="1" t="s">
        <v>35</v>
      </c>
      <c r="P831" s="1" t="s">
        <v>38</v>
      </c>
      <c r="Q831" s="1" t="s">
        <v>1645</v>
      </c>
      <c r="R831" s="1" t="s">
        <v>1944</v>
      </c>
    </row>
    <row r="832" spans="1:18" x14ac:dyDescent="0.45">
      <c r="A832" s="6">
        <f t="shared" si="14"/>
        <v>13102</v>
      </c>
      <c r="B832" s="6">
        <f>COUNTIF(D$1:D832,D832)</f>
        <v>2</v>
      </c>
      <c r="C832" s="1">
        <v>1310</v>
      </c>
      <c r="D832" s="1" t="s">
        <v>517</v>
      </c>
      <c r="F832" s="1" t="s">
        <v>518</v>
      </c>
      <c r="G832" s="1" t="s">
        <v>113</v>
      </c>
      <c r="I832" s="1" t="s">
        <v>70</v>
      </c>
      <c r="K832" s="1" t="s">
        <v>1771</v>
      </c>
      <c r="M832" s="1" t="s">
        <v>681</v>
      </c>
      <c r="N832" s="1" t="s">
        <v>1632</v>
      </c>
      <c r="O832" s="1" t="s">
        <v>35</v>
      </c>
      <c r="P832" s="1" t="s">
        <v>38</v>
      </c>
      <c r="Q832" s="1" t="s">
        <v>1645</v>
      </c>
      <c r="R832" s="1" t="s">
        <v>1944</v>
      </c>
    </row>
    <row r="833" spans="1:18" x14ac:dyDescent="0.45">
      <c r="A833" s="6">
        <f t="shared" si="14"/>
        <v>53791</v>
      </c>
      <c r="B833" s="6">
        <f>COUNTIF(D$1:D833,D833)</f>
        <v>1</v>
      </c>
      <c r="C833" s="1">
        <v>5379</v>
      </c>
      <c r="D833" s="1" t="s">
        <v>1772</v>
      </c>
      <c r="F833" s="1" t="s">
        <v>1773</v>
      </c>
      <c r="G833" s="1" t="s">
        <v>152</v>
      </c>
      <c r="I833" s="1" t="s">
        <v>70</v>
      </c>
      <c r="K833" s="1" t="s">
        <v>1774</v>
      </c>
      <c r="M833" s="1" t="s">
        <v>821</v>
      </c>
      <c r="N833" s="1" t="s">
        <v>1632</v>
      </c>
      <c r="O833" s="1" t="s">
        <v>35</v>
      </c>
      <c r="P833" s="1" t="s">
        <v>38</v>
      </c>
      <c r="Q833" s="1" t="s">
        <v>1645</v>
      </c>
      <c r="R833" s="1" t="s">
        <v>1944</v>
      </c>
    </row>
    <row r="834" spans="1:18" x14ac:dyDescent="0.45">
      <c r="A834" s="6">
        <f t="shared" si="14"/>
        <v>13093</v>
      </c>
      <c r="B834" s="6">
        <f>COUNTIF(D$1:D834,D834)</f>
        <v>3</v>
      </c>
      <c r="C834" s="1">
        <v>1309</v>
      </c>
      <c r="D834" s="1" t="s">
        <v>490</v>
      </c>
      <c r="F834" s="1" t="s">
        <v>491</v>
      </c>
      <c r="G834" s="1" t="s">
        <v>113</v>
      </c>
      <c r="I834" s="1" t="s">
        <v>70</v>
      </c>
      <c r="K834" s="1" t="s">
        <v>1775</v>
      </c>
      <c r="M834" s="1" t="s">
        <v>27</v>
      </c>
      <c r="N834" s="1" t="s">
        <v>1632</v>
      </c>
      <c r="O834" s="1" t="s">
        <v>35</v>
      </c>
      <c r="P834" s="1" t="s">
        <v>38</v>
      </c>
      <c r="Q834" s="1" t="s">
        <v>1645</v>
      </c>
      <c r="R834" s="1" t="s">
        <v>1944</v>
      </c>
    </row>
    <row r="835" spans="1:18" x14ac:dyDescent="0.45">
      <c r="A835" s="6">
        <f t="shared" si="14"/>
        <v>33132</v>
      </c>
      <c r="B835" s="6">
        <f>COUNTIF(D$1:D835,D835)</f>
        <v>2</v>
      </c>
      <c r="C835" s="1">
        <v>3313</v>
      </c>
      <c r="D835" s="1" t="s">
        <v>386</v>
      </c>
      <c r="F835" s="1" t="s">
        <v>387</v>
      </c>
      <c r="G835" s="1" t="s">
        <v>55</v>
      </c>
      <c r="I835" s="1" t="s">
        <v>64</v>
      </c>
      <c r="K835" s="1" t="s">
        <v>1776</v>
      </c>
      <c r="M835" s="1" t="s">
        <v>27</v>
      </c>
      <c r="N835" s="1" t="s">
        <v>1632</v>
      </c>
      <c r="O835" s="1" t="s">
        <v>35</v>
      </c>
      <c r="P835" s="1" t="s">
        <v>38</v>
      </c>
      <c r="Q835" s="1" t="s">
        <v>1645</v>
      </c>
      <c r="R835" s="1" t="s">
        <v>1944</v>
      </c>
    </row>
    <row r="836" spans="1:18" x14ac:dyDescent="0.45">
      <c r="A836" s="6">
        <f t="shared" si="14"/>
        <v>10142</v>
      </c>
      <c r="B836" s="6">
        <f>COUNTIF(D$1:D836,D836)</f>
        <v>2</v>
      </c>
      <c r="C836" s="1">
        <v>1014</v>
      </c>
      <c r="D836" s="1" t="s">
        <v>449</v>
      </c>
      <c r="F836" s="1" t="s">
        <v>450</v>
      </c>
      <c r="G836" s="1" t="s">
        <v>141</v>
      </c>
      <c r="I836" s="1" t="s">
        <v>70</v>
      </c>
      <c r="K836" s="1" t="s">
        <v>1777</v>
      </c>
      <c r="M836" s="1" t="s">
        <v>29</v>
      </c>
      <c r="N836" s="1" t="s">
        <v>1632</v>
      </c>
      <c r="O836" s="1" t="s">
        <v>35</v>
      </c>
      <c r="P836" s="1" t="s">
        <v>38</v>
      </c>
      <c r="Q836" s="1" t="s">
        <v>1645</v>
      </c>
      <c r="R836" s="1" t="s">
        <v>1944</v>
      </c>
    </row>
    <row r="837" spans="1:18" x14ac:dyDescent="0.45">
      <c r="A837" s="6">
        <f t="shared" si="14"/>
        <v>53761</v>
      </c>
      <c r="B837" s="6">
        <f>COUNTIF(D$1:D837,D837)</f>
        <v>1</v>
      </c>
      <c r="C837" s="1">
        <v>5376</v>
      </c>
      <c r="D837" s="1" t="s">
        <v>1778</v>
      </c>
      <c r="F837" s="1" t="s">
        <v>1779</v>
      </c>
      <c r="G837" s="1" t="s">
        <v>152</v>
      </c>
      <c r="I837" s="1" t="s">
        <v>70</v>
      </c>
      <c r="K837" s="1" t="s">
        <v>1780</v>
      </c>
      <c r="M837" s="1" t="s">
        <v>29</v>
      </c>
      <c r="N837" s="1" t="s">
        <v>1632</v>
      </c>
      <c r="O837" s="1" t="s">
        <v>35</v>
      </c>
      <c r="P837" s="1" t="s">
        <v>38</v>
      </c>
      <c r="Q837" s="1" t="s">
        <v>1645</v>
      </c>
      <c r="R837" s="1" t="s">
        <v>1944</v>
      </c>
    </row>
    <row r="838" spans="1:18" x14ac:dyDescent="0.45">
      <c r="A838" s="6">
        <f t="shared" si="14"/>
        <v>20042</v>
      </c>
      <c r="B838" s="6">
        <f>COUNTIF(D$1:D838,D838)</f>
        <v>2</v>
      </c>
      <c r="C838" s="1">
        <v>2004</v>
      </c>
      <c r="D838" s="1" t="s">
        <v>442</v>
      </c>
      <c r="F838" s="1" t="s">
        <v>443</v>
      </c>
      <c r="G838" s="1" t="s">
        <v>83</v>
      </c>
      <c r="I838" s="1" t="s">
        <v>79</v>
      </c>
      <c r="K838" s="1" t="s">
        <v>1781</v>
      </c>
      <c r="M838" s="1" t="s">
        <v>28</v>
      </c>
      <c r="N838" s="1" t="s">
        <v>1632</v>
      </c>
      <c r="O838" s="1" t="s">
        <v>35</v>
      </c>
      <c r="P838" s="1" t="s">
        <v>38</v>
      </c>
      <c r="Q838" s="1" t="s">
        <v>1645</v>
      </c>
      <c r="R838" s="1" t="s">
        <v>1944</v>
      </c>
    </row>
    <row r="839" spans="1:18" x14ac:dyDescent="0.45">
      <c r="A839" s="6">
        <f t="shared" si="14"/>
        <v>52971</v>
      </c>
      <c r="B839" s="6">
        <f>COUNTIF(D$1:D839,D839)</f>
        <v>1</v>
      </c>
      <c r="C839" s="1">
        <v>5297</v>
      </c>
      <c r="D839" s="1" t="s">
        <v>1782</v>
      </c>
      <c r="F839" s="1" t="s">
        <v>1783</v>
      </c>
      <c r="G839" s="1" t="s">
        <v>177</v>
      </c>
      <c r="I839" s="1" t="s">
        <v>70</v>
      </c>
      <c r="K839" s="1" t="s">
        <v>1784</v>
      </c>
      <c r="M839" s="1" t="s">
        <v>1785</v>
      </c>
      <c r="N839" s="1" t="s">
        <v>1632</v>
      </c>
      <c r="O839" s="1" t="s">
        <v>35</v>
      </c>
      <c r="P839" s="1" t="s">
        <v>38</v>
      </c>
      <c r="Q839" s="1" t="s">
        <v>1645</v>
      </c>
      <c r="R839" s="1" t="s">
        <v>1944</v>
      </c>
    </row>
    <row r="840" spans="1:18" x14ac:dyDescent="0.45">
      <c r="A840" s="6">
        <f t="shared" si="14"/>
        <v>13083</v>
      </c>
      <c r="B840" s="6">
        <f>COUNTIF(D$1:D840,D840)</f>
        <v>3</v>
      </c>
      <c r="C840" s="1">
        <v>1308</v>
      </c>
      <c r="D840" s="1" t="s">
        <v>452</v>
      </c>
      <c r="F840" s="1" t="s">
        <v>453</v>
      </c>
      <c r="G840" s="1" t="s">
        <v>113</v>
      </c>
      <c r="I840" s="1" t="s">
        <v>70</v>
      </c>
      <c r="K840" s="1" t="s">
        <v>1786</v>
      </c>
      <c r="M840" s="1" t="s">
        <v>1013</v>
      </c>
      <c r="N840" s="1" t="s">
        <v>1632</v>
      </c>
      <c r="O840" s="1" t="s">
        <v>35</v>
      </c>
      <c r="P840" s="1" t="s">
        <v>38</v>
      </c>
      <c r="Q840" s="1" t="s">
        <v>1645</v>
      </c>
      <c r="R840" s="1" t="s">
        <v>1944</v>
      </c>
    </row>
    <row r="841" spans="1:18" x14ac:dyDescent="0.45">
      <c r="A841" s="6">
        <f t="shared" si="14"/>
        <v>1623</v>
      </c>
      <c r="B841" s="6">
        <f>COUNTIF(D$1:D841,D841)</f>
        <v>3</v>
      </c>
      <c r="C841" s="1">
        <v>162</v>
      </c>
      <c r="D841" s="1" t="s">
        <v>425</v>
      </c>
      <c r="F841" s="1" t="s">
        <v>426</v>
      </c>
      <c r="G841" s="1" t="s">
        <v>134</v>
      </c>
      <c r="I841" s="1" t="s">
        <v>87</v>
      </c>
      <c r="K841" s="1" t="s">
        <v>1787</v>
      </c>
      <c r="M841" s="1" t="s">
        <v>28</v>
      </c>
      <c r="N841" s="1" t="s">
        <v>1632</v>
      </c>
      <c r="O841" s="1" t="s">
        <v>35</v>
      </c>
      <c r="P841" s="1" t="s">
        <v>38</v>
      </c>
      <c r="Q841" s="1" t="s">
        <v>1645</v>
      </c>
      <c r="R841" s="1" t="s">
        <v>1944</v>
      </c>
    </row>
    <row r="842" spans="1:18" x14ac:dyDescent="0.45">
      <c r="A842" s="6">
        <f t="shared" si="14"/>
        <v>10092</v>
      </c>
      <c r="B842" s="6">
        <f>COUNTIF(D$1:D842,D842)</f>
        <v>2</v>
      </c>
      <c r="C842" s="1">
        <v>1009</v>
      </c>
      <c r="D842" s="1" t="s">
        <v>482</v>
      </c>
      <c r="F842" s="1" t="s">
        <v>483</v>
      </c>
      <c r="G842" s="1" t="s">
        <v>141</v>
      </c>
      <c r="I842" s="1" t="s">
        <v>87</v>
      </c>
      <c r="K842" s="1" t="s">
        <v>1788</v>
      </c>
      <c r="M842" s="1" t="s">
        <v>460</v>
      </c>
      <c r="N842" s="1" t="s">
        <v>1632</v>
      </c>
      <c r="O842" s="1" t="s">
        <v>35</v>
      </c>
      <c r="P842" s="1" t="s">
        <v>38</v>
      </c>
      <c r="Q842" s="1" t="s">
        <v>1645</v>
      </c>
      <c r="R842" s="1" t="s">
        <v>1944</v>
      </c>
    </row>
    <row r="843" spans="1:18" x14ac:dyDescent="0.45">
      <c r="A843" s="6">
        <f t="shared" si="14"/>
        <v>13052</v>
      </c>
      <c r="B843" s="6">
        <f>COUNTIF(D$1:D843,D843)</f>
        <v>2</v>
      </c>
      <c r="C843" s="1">
        <v>1305</v>
      </c>
      <c r="D843" s="1" t="s">
        <v>475</v>
      </c>
      <c r="F843" s="1" t="s">
        <v>476</v>
      </c>
      <c r="G843" s="1" t="s">
        <v>113</v>
      </c>
      <c r="I843" s="1" t="s">
        <v>70</v>
      </c>
      <c r="K843" s="1" t="s">
        <v>1789</v>
      </c>
      <c r="M843" s="1" t="s">
        <v>1041</v>
      </c>
      <c r="N843" s="1" t="s">
        <v>1632</v>
      </c>
      <c r="O843" s="1" t="s">
        <v>35</v>
      </c>
      <c r="P843" s="1" t="s">
        <v>38</v>
      </c>
      <c r="Q843" s="1" t="s">
        <v>1645</v>
      </c>
      <c r="R843" s="1" t="s">
        <v>1944</v>
      </c>
    </row>
    <row r="844" spans="1:18" x14ac:dyDescent="0.45">
      <c r="A844" s="6">
        <f t="shared" si="14"/>
        <v>10223</v>
      </c>
      <c r="B844" s="6">
        <f>COUNTIF(D$1:D844,D844)</f>
        <v>3</v>
      </c>
      <c r="C844" s="1">
        <v>1022</v>
      </c>
      <c r="D844" s="1" t="s">
        <v>408</v>
      </c>
      <c r="F844" s="1" t="s">
        <v>409</v>
      </c>
      <c r="G844" s="1" t="s">
        <v>141</v>
      </c>
      <c r="I844" s="1" t="s">
        <v>79</v>
      </c>
      <c r="K844" s="1" t="s">
        <v>1689</v>
      </c>
      <c r="M844" s="1" t="s">
        <v>33</v>
      </c>
      <c r="N844" s="1" t="s">
        <v>1632</v>
      </c>
      <c r="O844" s="1" t="s">
        <v>35</v>
      </c>
      <c r="P844" s="1" t="s">
        <v>38</v>
      </c>
      <c r="Q844" s="1" t="s">
        <v>1645</v>
      </c>
      <c r="R844" s="1" t="s">
        <v>1944</v>
      </c>
    </row>
    <row r="845" spans="1:18" x14ac:dyDescent="0.45">
      <c r="A845" s="6">
        <f t="shared" si="14"/>
        <v>53841</v>
      </c>
      <c r="B845" s="6">
        <f>COUNTIF(D$1:D845,D845)</f>
        <v>1</v>
      </c>
      <c r="C845" s="1">
        <v>5384</v>
      </c>
      <c r="D845" s="1" t="s">
        <v>1790</v>
      </c>
      <c r="F845" s="1" t="s">
        <v>1791</v>
      </c>
      <c r="G845" s="1" t="s">
        <v>152</v>
      </c>
      <c r="I845" s="1" t="s">
        <v>70</v>
      </c>
      <c r="K845" s="1" t="s">
        <v>1792</v>
      </c>
      <c r="M845" s="1" t="s">
        <v>821</v>
      </c>
      <c r="N845" s="1" t="s">
        <v>1632</v>
      </c>
      <c r="O845" s="1" t="s">
        <v>35</v>
      </c>
      <c r="P845" s="1" t="s">
        <v>38</v>
      </c>
      <c r="Q845" s="1" t="s">
        <v>1645</v>
      </c>
      <c r="R845" s="1" t="s">
        <v>1944</v>
      </c>
    </row>
    <row r="846" spans="1:18" x14ac:dyDescent="0.45">
      <c r="A846" s="6">
        <f t="shared" si="14"/>
        <v>27072</v>
      </c>
      <c r="B846" s="6">
        <f>COUNTIF(D$1:D846,D846)</f>
        <v>2</v>
      </c>
      <c r="C846" s="1">
        <v>2707</v>
      </c>
      <c r="D846" s="1" t="s">
        <v>437</v>
      </c>
      <c r="F846" s="1" t="s">
        <v>438</v>
      </c>
      <c r="G846" s="1" t="s">
        <v>190</v>
      </c>
      <c r="I846" s="1" t="s">
        <v>79</v>
      </c>
      <c r="K846" s="1" t="s">
        <v>1648</v>
      </c>
      <c r="N846" s="1" t="s">
        <v>1632</v>
      </c>
      <c r="O846" s="1" t="s">
        <v>35</v>
      </c>
      <c r="P846" s="1" t="s">
        <v>38</v>
      </c>
      <c r="Q846" s="1" t="s">
        <v>1645</v>
      </c>
      <c r="R846" s="1" t="s">
        <v>1944</v>
      </c>
    </row>
    <row r="847" spans="1:18" x14ac:dyDescent="0.45">
      <c r="A847" s="6">
        <f t="shared" si="14"/>
        <v>30093</v>
      </c>
      <c r="B847" s="6">
        <f>COUNTIF(D$1:D847,D847)</f>
        <v>3</v>
      </c>
      <c r="C847" s="1">
        <v>3009</v>
      </c>
      <c r="D847" s="1" t="s">
        <v>372</v>
      </c>
      <c r="F847" s="1" t="s">
        <v>373</v>
      </c>
      <c r="G847" s="1" t="s">
        <v>50</v>
      </c>
      <c r="I847" s="1" t="s">
        <v>56</v>
      </c>
      <c r="K847" s="1" t="s">
        <v>1648</v>
      </c>
      <c r="N847" s="1" t="s">
        <v>1632</v>
      </c>
      <c r="O847" s="1" t="s">
        <v>35</v>
      </c>
      <c r="P847" s="1" t="s">
        <v>38</v>
      </c>
      <c r="Q847" s="1" t="s">
        <v>1645</v>
      </c>
      <c r="R847" s="1" t="s">
        <v>1944</v>
      </c>
    </row>
    <row r="848" spans="1:18" x14ac:dyDescent="0.45">
      <c r="A848" s="6">
        <f t="shared" si="14"/>
        <v>1593</v>
      </c>
      <c r="B848" s="6">
        <f>COUNTIF(D$1:D848,D848)</f>
        <v>3</v>
      </c>
      <c r="C848" s="1">
        <v>159</v>
      </c>
      <c r="D848" s="1" t="s">
        <v>493</v>
      </c>
      <c r="F848" s="1" t="s">
        <v>494</v>
      </c>
      <c r="G848" s="1" t="s">
        <v>134</v>
      </c>
      <c r="I848" s="1" t="s">
        <v>87</v>
      </c>
      <c r="K848" s="1" t="s">
        <v>1648</v>
      </c>
      <c r="N848" s="1" t="s">
        <v>1632</v>
      </c>
      <c r="O848" s="1" t="s">
        <v>35</v>
      </c>
      <c r="P848" s="1" t="s">
        <v>38</v>
      </c>
      <c r="Q848" s="1" t="s">
        <v>1645</v>
      </c>
      <c r="R848" s="1" t="s">
        <v>1944</v>
      </c>
    </row>
    <row r="849" spans="1:18" x14ac:dyDescent="0.45">
      <c r="A849" s="6">
        <f t="shared" si="14"/>
        <v>2553</v>
      </c>
      <c r="B849" s="6">
        <f>COUNTIF(D$1:D849,D849)</f>
        <v>3</v>
      </c>
      <c r="C849" s="1">
        <v>255</v>
      </c>
      <c r="D849" s="1" t="s">
        <v>914</v>
      </c>
      <c r="F849" s="1" t="s">
        <v>915</v>
      </c>
      <c r="G849" s="1" t="s">
        <v>264</v>
      </c>
      <c r="I849" s="1" t="s">
        <v>265</v>
      </c>
      <c r="K849" s="1" t="s">
        <v>1793</v>
      </c>
      <c r="N849" s="1" t="s">
        <v>1625</v>
      </c>
      <c r="O849" s="1" t="s">
        <v>35</v>
      </c>
      <c r="P849" s="1" t="s">
        <v>1938</v>
      </c>
      <c r="Q849" s="1" t="s">
        <v>1645</v>
      </c>
      <c r="R849" s="1" t="s">
        <v>1944</v>
      </c>
    </row>
    <row r="850" spans="1:18" x14ac:dyDescent="0.45">
      <c r="A850" s="6">
        <f t="shared" si="14"/>
        <v>8061</v>
      </c>
      <c r="B850" s="6">
        <f>COUNTIF(D$1:D850,D850)</f>
        <v>1</v>
      </c>
      <c r="C850" s="1">
        <v>806</v>
      </c>
      <c r="D850" s="1" t="s">
        <v>1794</v>
      </c>
      <c r="F850" s="1" t="s">
        <v>1795</v>
      </c>
      <c r="G850" s="1" t="s">
        <v>1796</v>
      </c>
      <c r="I850" s="1" t="s">
        <v>265</v>
      </c>
      <c r="K850" s="1" t="s">
        <v>1797</v>
      </c>
      <c r="N850" s="1" t="s">
        <v>1625</v>
      </c>
      <c r="O850" s="1" t="s">
        <v>35</v>
      </c>
      <c r="P850" s="1" t="s">
        <v>1938</v>
      </c>
      <c r="Q850" s="1" t="s">
        <v>1645</v>
      </c>
      <c r="R850" s="1" t="s">
        <v>1944</v>
      </c>
    </row>
    <row r="851" spans="1:18" x14ac:dyDescent="0.45">
      <c r="A851" s="6">
        <f t="shared" si="14"/>
        <v>4084</v>
      </c>
      <c r="B851" s="6">
        <f>COUNTIF(D$1:D851,D851)</f>
        <v>4</v>
      </c>
      <c r="C851" s="1">
        <v>408</v>
      </c>
      <c r="D851" s="1" t="s">
        <v>288</v>
      </c>
      <c r="F851" s="1" t="s">
        <v>289</v>
      </c>
      <c r="G851" s="1" t="s">
        <v>238</v>
      </c>
      <c r="I851" s="1" t="s">
        <v>239</v>
      </c>
      <c r="K851" s="1" t="s">
        <v>1798</v>
      </c>
      <c r="N851" s="1" t="s">
        <v>1625</v>
      </c>
      <c r="O851" s="1" t="s">
        <v>35</v>
      </c>
      <c r="P851" s="1" t="s">
        <v>1938</v>
      </c>
      <c r="Q851" s="1" t="s">
        <v>1645</v>
      </c>
      <c r="R851" s="1" t="s">
        <v>1944</v>
      </c>
    </row>
    <row r="852" spans="1:18" x14ac:dyDescent="0.45">
      <c r="A852" s="6">
        <f t="shared" si="14"/>
        <v>4093</v>
      </c>
      <c r="B852" s="6">
        <f>COUNTIF(D$1:D852,D852)</f>
        <v>3</v>
      </c>
      <c r="C852" s="1">
        <v>409</v>
      </c>
      <c r="D852" s="1" t="s">
        <v>236</v>
      </c>
      <c r="F852" s="1" t="s">
        <v>237</v>
      </c>
      <c r="G852" s="1" t="s">
        <v>238</v>
      </c>
      <c r="I852" s="1" t="s">
        <v>239</v>
      </c>
      <c r="K852" s="1" t="s">
        <v>1799</v>
      </c>
      <c r="N852" s="1" t="s">
        <v>1625</v>
      </c>
      <c r="O852" s="1" t="s">
        <v>35</v>
      </c>
      <c r="P852" s="1" t="s">
        <v>1938</v>
      </c>
      <c r="Q852" s="1" t="s">
        <v>1645</v>
      </c>
      <c r="R852" s="1" t="s">
        <v>1944</v>
      </c>
    </row>
    <row r="853" spans="1:18" x14ac:dyDescent="0.45">
      <c r="A853" s="6">
        <f t="shared" si="14"/>
        <v>2573</v>
      </c>
      <c r="B853" s="6">
        <f>COUNTIF(D$1:D853,D853)</f>
        <v>3</v>
      </c>
      <c r="C853" s="1">
        <v>257</v>
      </c>
      <c r="D853" s="1" t="s">
        <v>262</v>
      </c>
      <c r="F853" s="1" t="s">
        <v>263</v>
      </c>
      <c r="G853" s="1" t="s">
        <v>264</v>
      </c>
      <c r="I853" s="1" t="s">
        <v>265</v>
      </c>
      <c r="K853" s="1" t="s">
        <v>1800</v>
      </c>
      <c r="N853" s="1" t="s">
        <v>1625</v>
      </c>
      <c r="O853" s="1" t="s">
        <v>35</v>
      </c>
      <c r="P853" s="1" t="s">
        <v>1938</v>
      </c>
      <c r="Q853" s="1" t="s">
        <v>1645</v>
      </c>
      <c r="R853" s="1" t="s">
        <v>1944</v>
      </c>
    </row>
    <row r="854" spans="1:18" x14ac:dyDescent="0.45">
      <c r="A854" s="6">
        <f t="shared" si="14"/>
        <v>2563</v>
      </c>
      <c r="B854" s="6">
        <f>COUNTIF(D$1:D854,D854)</f>
        <v>3</v>
      </c>
      <c r="C854" s="1">
        <v>256</v>
      </c>
      <c r="D854" s="1" t="s">
        <v>933</v>
      </c>
      <c r="F854" s="1" t="s">
        <v>934</v>
      </c>
      <c r="G854" s="1" t="s">
        <v>264</v>
      </c>
      <c r="I854" s="1" t="s">
        <v>265</v>
      </c>
      <c r="K854" s="1" t="s">
        <v>413</v>
      </c>
      <c r="N854" s="1" t="s">
        <v>1625</v>
      </c>
      <c r="O854" s="1" t="s">
        <v>35</v>
      </c>
      <c r="P854" s="1" t="s">
        <v>1938</v>
      </c>
      <c r="Q854" s="1" t="s">
        <v>1645</v>
      </c>
      <c r="R854" s="1" t="s">
        <v>1944</v>
      </c>
    </row>
    <row r="855" spans="1:18" x14ac:dyDescent="0.45">
      <c r="A855" s="6">
        <f t="shared" si="14"/>
        <v>2581</v>
      </c>
      <c r="B855" s="6">
        <f>COUNTIF(D$1:D855,D855)</f>
        <v>1</v>
      </c>
      <c r="C855" s="1">
        <v>258</v>
      </c>
      <c r="D855" s="1" t="s">
        <v>1801</v>
      </c>
      <c r="F855" s="1" t="s">
        <v>1802</v>
      </c>
      <c r="G855" s="1" t="s">
        <v>264</v>
      </c>
      <c r="I855" s="1" t="s">
        <v>239</v>
      </c>
      <c r="K855" s="1" t="s">
        <v>388</v>
      </c>
      <c r="N855" s="1" t="s">
        <v>1625</v>
      </c>
      <c r="O855" s="1" t="s">
        <v>35</v>
      </c>
      <c r="P855" s="1" t="s">
        <v>1938</v>
      </c>
      <c r="Q855" s="1" t="s">
        <v>1645</v>
      </c>
      <c r="R855" s="1" t="s">
        <v>1944</v>
      </c>
    </row>
    <row r="856" spans="1:18" x14ac:dyDescent="0.45">
      <c r="A856" s="6">
        <f t="shared" si="14"/>
        <v>50292</v>
      </c>
      <c r="B856" s="6">
        <f>COUNTIF(D$1:D856,D856)</f>
        <v>2</v>
      </c>
      <c r="C856" s="1">
        <v>5029</v>
      </c>
      <c r="D856" s="1" t="s">
        <v>253</v>
      </c>
      <c r="F856" s="1" t="s">
        <v>254</v>
      </c>
      <c r="G856" s="1" t="s">
        <v>145</v>
      </c>
      <c r="I856" s="1" t="s">
        <v>239</v>
      </c>
      <c r="K856" s="1" t="s">
        <v>505</v>
      </c>
      <c r="N856" s="1" t="s">
        <v>1625</v>
      </c>
      <c r="O856" s="1" t="s">
        <v>35</v>
      </c>
      <c r="P856" s="1" t="s">
        <v>1938</v>
      </c>
      <c r="Q856" s="1" t="s">
        <v>1645</v>
      </c>
      <c r="R856" s="1" t="s">
        <v>1944</v>
      </c>
    </row>
    <row r="857" spans="1:18" x14ac:dyDescent="0.45">
      <c r="A857" s="6">
        <f t="shared" si="14"/>
        <v>2593</v>
      </c>
      <c r="B857" s="6">
        <f>COUNTIF(D$1:D857,D857)</f>
        <v>3</v>
      </c>
      <c r="C857" s="1">
        <v>259</v>
      </c>
      <c r="D857" s="1" t="s">
        <v>936</v>
      </c>
      <c r="F857" s="1" t="s">
        <v>937</v>
      </c>
      <c r="G857" s="1" t="s">
        <v>264</v>
      </c>
      <c r="I857" s="1" t="s">
        <v>251</v>
      </c>
      <c r="K857" s="1" t="s">
        <v>1803</v>
      </c>
      <c r="N857" s="1" t="s">
        <v>1625</v>
      </c>
      <c r="O857" s="1" t="s">
        <v>35</v>
      </c>
      <c r="P857" s="1" t="s">
        <v>1938</v>
      </c>
      <c r="Q857" s="1" t="s">
        <v>1645</v>
      </c>
      <c r="R857" s="1" t="s">
        <v>1944</v>
      </c>
    </row>
    <row r="858" spans="1:18" x14ac:dyDescent="0.45">
      <c r="A858" s="6">
        <f t="shared" si="14"/>
        <v>1183</v>
      </c>
      <c r="B858" s="6">
        <f>COUNTIF(D$1:D858,D858)</f>
        <v>3</v>
      </c>
      <c r="C858" s="1">
        <v>118</v>
      </c>
      <c r="D858" s="1" t="s">
        <v>249</v>
      </c>
      <c r="F858" s="1" t="s">
        <v>250</v>
      </c>
      <c r="G858" s="1" t="s">
        <v>134</v>
      </c>
      <c r="I858" s="1" t="s">
        <v>251</v>
      </c>
      <c r="K858" s="1" t="s">
        <v>567</v>
      </c>
      <c r="N858" s="1" t="s">
        <v>1625</v>
      </c>
      <c r="O858" s="1" t="s">
        <v>35</v>
      </c>
      <c r="P858" s="1" t="s">
        <v>1938</v>
      </c>
      <c r="Q858" s="1" t="s">
        <v>1645</v>
      </c>
      <c r="R858" s="1" t="s">
        <v>1944</v>
      </c>
    </row>
    <row r="859" spans="1:18" x14ac:dyDescent="0.45">
      <c r="A859" s="6">
        <f t="shared" si="14"/>
        <v>1163</v>
      </c>
      <c r="B859" s="6">
        <f>COUNTIF(D$1:D859,D859)</f>
        <v>3</v>
      </c>
      <c r="C859" s="1">
        <v>116</v>
      </c>
      <c r="D859" s="1" t="s">
        <v>256</v>
      </c>
      <c r="F859" s="1" t="s">
        <v>257</v>
      </c>
      <c r="G859" s="1" t="s">
        <v>134</v>
      </c>
      <c r="I859" s="1" t="s">
        <v>251</v>
      </c>
      <c r="K859" s="1" t="s">
        <v>887</v>
      </c>
      <c r="N859" s="1" t="s">
        <v>1625</v>
      </c>
      <c r="O859" s="1" t="s">
        <v>35</v>
      </c>
      <c r="P859" s="1" t="s">
        <v>1938</v>
      </c>
      <c r="Q859" s="1" t="s">
        <v>1645</v>
      </c>
      <c r="R859" s="1" t="s">
        <v>1944</v>
      </c>
    </row>
    <row r="860" spans="1:18" x14ac:dyDescent="0.45">
      <c r="A860" s="6">
        <f t="shared" si="14"/>
        <v>2603</v>
      </c>
      <c r="B860" s="6">
        <f>COUNTIF(D$1:D860,D860)</f>
        <v>3</v>
      </c>
      <c r="C860" s="1">
        <v>260</v>
      </c>
      <c r="D860" s="1" t="s">
        <v>267</v>
      </c>
      <c r="F860" s="1" t="s">
        <v>268</v>
      </c>
      <c r="G860" s="1" t="s">
        <v>264</v>
      </c>
      <c r="I860" s="1" t="s">
        <v>251</v>
      </c>
      <c r="K860" s="1" t="s">
        <v>1804</v>
      </c>
      <c r="N860" s="1" t="s">
        <v>1625</v>
      </c>
      <c r="O860" s="1" t="s">
        <v>35</v>
      </c>
      <c r="P860" s="1" t="s">
        <v>1938</v>
      </c>
      <c r="Q860" s="1" t="s">
        <v>1645</v>
      </c>
      <c r="R860" s="1" t="s">
        <v>1944</v>
      </c>
    </row>
    <row r="861" spans="1:18" x14ac:dyDescent="0.45">
      <c r="A861" s="6">
        <f t="shared" si="14"/>
        <v>1173</v>
      </c>
      <c r="B861" s="6">
        <f>COUNTIF(D$1:D861,D861)</f>
        <v>3</v>
      </c>
      <c r="C861" s="1">
        <v>117</v>
      </c>
      <c r="D861" s="1" t="s">
        <v>259</v>
      </c>
      <c r="F861" s="1" t="s">
        <v>260</v>
      </c>
      <c r="G861" s="1" t="s">
        <v>134</v>
      </c>
      <c r="I861" s="1" t="s">
        <v>251</v>
      </c>
      <c r="K861" s="1" t="s">
        <v>1805</v>
      </c>
      <c r="N861" s="1" t="s">
        <v>1625</v>
      </c>
      <c r="O861" s="1" t="s">
        <v>35</v>
      </c>
      <c r="P861" s="1" t="s">
        <v>1938</v>
      </c>
      <c r="Q861" s="1" t="s">
        <v>1645</v>
      </c>
      <c r="R861" s="1" t="s">
        <v>1944</v>
      </c>
    </row>
    <row r="862" spans="1:18" x14ac:dyDescent="0.45">
      <c r="A862" s="6">
        <f t="shared" si="14"/>
        <v>1193</v>
      </c>
      <c r="B862" s="6">
        <f>COUNTIF(D$1:D862,D862)</f>
        <v>3</v>
      </c>
      <c r="C862" s="1">
        <v>119</v>
      </c>
      <c r="D862" s="1" t="s">
        <v>918</v>
      </c>
      <c r="F862" s="1" t="s">
        <v>919</v>
      </c>
      <c r="G862" s="1" t="s">
        <v>134</v>
      </c>
      <c r="I862" s="1" t="s">
        <v>905</v>
      </c>
      <c r="K862" s="1" t="s">
        <v>1806</v>
      </c>
      <c r="N862" s="1" t="s">
        <v>1625</v>
      </c>
      <c r="O862" s="1" t="s">
        <v>35</v>
      </c>
      <c r="P862" s="1" t="s">
        <v>1938</v>
      </c>
      <c r="Q862" s="1" t="s">
        <v>1645</v>
      </c>
      <c r="R862" s="1" t="s">
        <v>1944</v>
      </c>
    </row>
    <row r="863" spans="1:18" x14ac:dyDescent="0.45">
      <c r="A863" s="6">
        <f t="shared" si="14"/>
        <v>30632</v>
      </c>
      <c r="B863" s="6">
        <f>COUNTIF(D$1:D863,D863)</f>
        <v>2</v>
      </c>
      <c r="C863" s="1">
        <v>3063</v>
      </c>
      <c r="D863" s="1" t="s">
        <v>1714</v>
      </c>
      <c r="F863" s="1" t="s">
        <v>1715</v>
      </c>
      <c r="G863" s="1" t="s">
        <v>63</v>
      </c>
      <c r="I863" s="1" t="s">
        <v>51</v>
      </c>
      <c r="K863" s="1" t="s">
        <v>1807</v>
      </c>
      <c r="N863" s="1" t="s">
        <v>1622</v>
      </c>
      <c r="O863" s="1" t="s">
        <v>35</v>
      </c>
      <c r="P863" s="1" t="s">
        <v>1939</v>
      </c>
      <c r="Q863" s="1" t="s">
        <v>1645</v>
      </c>
      <c r="R863" s="1" t="s">
        <v>1944</v>
      </c>
    </row>
    <row r="864" spans="1:18" x14ac:dyDescent="0.45">
      <c r="A864" s="6">
        <f t="shared" si="14"/>
        <v>35021</v>
      </c>
      <c r="B864" s="6">
        <f>COUNTIF(D$1:D864,D864)</f>
        <v>1</v>
      </c>
      <c r="C864" s="1">
        <v>3502</v>
      </c>
      <c r="D864" s="1" t="s">
        <v>1808</v>
      </c>
      <c r="F864" s="1" t="s">
        <v>1809</v>
      </c>
      <c r="G864" s="1" t="s">
        <v>1810</v>
      </c>
      <c r="I864" s="1" t="s">
        <v>64</v>
      </c>
      <c r="K864" s="1" t="s">
        <v>1811</v>
      </c>
      <c r="N864" s="1" t="s">
        <v>1628</v>
      </c>
      <c r="O864" s="1" t="s">
        <v>34</v>
      </c>
      <c r="P864" s="1" t="s">
        <v>1940</v>
      </c>
      <c r="Q864" s="1" t="s">
        <v>1645</v>
      </c>
      <c r="R864" s="1" t="s">
        <v>1944</v>
      </c>
    </row>
    <row r="865" spans="1:18" x14ac:dyDescent="0.45">
      <c r="A865" s="6">
        <f t="shared" si="14"/>
        <v>30252</v>
      </c>
      <c r="B865" s="6">
        <f>COUNTIF(D$1:D865,D865)</f>
        <v>2</v>
      </c>
      <c r="C865" s="1">
        <v>3025</v>
      </c>
      <c r="D865" s="1" t="s">
        <v>1726</v>
      </c>
      <c r="F865" s="1" t="s">
        <v>1727</v>
      </c>
      <c r="G865" s="1" t="s">
        <v>50</v>
      </c>
      <c r="I865" s="1" t="s">
        <v>64</v>
      </c>
      <c r="K865" s="1" t="s">
        <v>1812</v>
      </c>
      <c r="N865" s="1" t="s">
        <v>1628</v>
      </c>
      <c r="O865" s="1" t="s">
        <v>34</v>
      </c>
      <c r="P865" s="1" t="s">
        <v>1940</v>
      </c>
      <c r="Q865" s="1" t="s">
        <v>1645</v>
      </c>
      <c r="R865" s="1" t="s">
        <v>1944</v>
      </c>
    </row>
    <row r="866" spans="1:18" x14ac:dyDescent="0.45">
      <c r="A866" s="6">
        <f t="shared" si="14"/>
        <v>23061</v>
      </c>
      <c r="B866" s="6">
        <f>COUNTIF(D$1:D866,D866)</f>
        <v>1</v>
      </c>
      <c r="C866" s="1">
        <v>2306</v>
      </c>
      <c r="D866" s="1" t="s">
        <v>1813</v>
      </c>
      <c r="F866" s="1" t="s">
        <v>1814</v>
      </c>
      <c r="G866" s="1" t="s">
        <v>91</v>
      </c>
      <c r="I866" s="1" t="s">
        <v>87</v>
      </c>
      <c r="K866" s="1" t="s">
        <v>1815</v>
      </c>
      <c r="N866" s="1" t="s">
        <v>44</v>
      </c>
      <c r="O866" s="1" t="s">
        <v>34</v>
      </c>
      <c r="P866" s="1" t="s">
        <v>1941</v>
      </c>
      <c r="Q866" s="1" t="s">
        <v>1645</v>
      </c>
      <c r="R866" s="1" t="s">
        <v>1944</v>
      </c>
    </row>
    <row r="867" spans="1:18" x14ac:dyDescent="0.45">
      <c r="A867" s="6">
        <f t="shared" si="14"/>
        <v>27003</v>
      </c>
      <c r="B867" s="6">
        <f>COUNTIF(D$1:D867,D867)</f>
        <v>3</v>
      </c>
      <c r="C867" s="1">
        <v>2700</v>
      </c>
      <c r="D867" s="1" t="s">
        <v>766</v>
      </c>
      <c r="F867" s="1" t="s">
        <v>767</v>
      </c>
      <c r="G867" s="1" t="s">
        <v>190</v>
      </c>
      <c r="I867" s="1" t="s">
        <v>87</v>
      </c>
      <c r="K867" s="1" t="s">
        <v>1816</v>
      </c>
      <c r="N867" s="1" t="s">
        <v>44</v>
      </c>
      <c r="O867" s="1" t="s">
        <v>34</v>
      </c>
      <c r="P867" s="1" t="s">
        <v>1941</v>
      </c>
      <c r="Q867" s="1" t="s">
        <v>1645</v>
      </c>
      <c r="R867" s="1" t="s">
        <v>1944</v>
      </c>
    </row>
    <row r="868" spans="1:18" x14ac:dyDescent="0.45">
      <c r="A868" s="6">
        <f t="shared" si="14"/>
        <v>25082</v>
      </c>
      <c r="B868" s="6">
        <f>COUNTIF(D$1:D868,D868)</f>
        <v>2</v>
      </c>
      <c r="C868" s="1">
        <v>2508</v>
      </c>
      <c r="D868" s="1" t="s">
        <v>1235</v>
      </c>
      <c r="F868" s="1" t="s">
        <v>1236</v>
      </c>
      <c r="G868" s="1" t="s">
        <v>98</v>
      </c>
      <c r="I868" s="1" t="s">
        <v>70</v>
      </c>
      <c r="K868" s="1" t="s">
        <v>1817</v>
      </c>
      <c r="N868" s="1" t="s">
        <v>44</v>
      </c>
      <c r="O868" s="1" t="s">
        <v>34</v>
      </c>
      <c r="P868" s="1" t="s">
        <v>1941</v>
      </c>
      <c r="Q868" s="1" t="s">
        <v>1645</v>
      </c>
      <c r="R868" s="1" t="s">
        <v>1944</v>
      </c>
    </row>
    <row r="869" spans="1:18" x14ac:dyDescent="0.45">
      <c r="A869" s="6">
        <f t="shared" ref="A869:A932" si="15">IFERROR(C869*10+B869,"")</f>
        <v>25072</v>
      </c>
      <c r="B869" s="6">
        <f>COUNTIF(D$1:D869,D869)</f>
        <v>2</v>
      </c>
      <c r="C869" s="1">
        <v>2507</v>
      </c>
      <c r="D869" s="1" t="s">
        <v>1275</v>
      </c>
      <c r="F869" s="1" t="s">
        <v>1276</v>
      </c>
      <c r="G869" s="1" t="s">
        <v>98</v>
      </c>
      <c r="I869" s="1" t="s">
        <v>70</v>
      </c>
      <c r="K869" s="1" t="s">
        <v>1818</v>
      </c>
      <c r="N869" s="1" t="s">
        <v>44</v>
      </c>
      <c r="O869" s="1" t="s">
        <v>34</v>
      </c>
      <c r="P869" s="1" t="s">
        <v>1941</v>
      </c>
      <c r="Q869" s="1" t="s">
        <v>1645</v>
      </c>
      <c r="R869" s="1" t="s">
        <v>1944</v>
      </c>
    </row>
    <row r="870" spans="1:18" x14ac:dyDescent="0.45">
      <c r="A870" s="6">
        <f t="shared" si="15"/>
        <v>10573</v>
      </c>
      <c r="B870" s="6">
        <f>COUNTIF(D$1:D870,D870)</f>
        <v>3</v>
      </c>
      <c r="C870" s="1">
        <v>1057</v>
      </c>
      <c r="D870" s="1" t="s">
        <v>869</v>
      </c>
      <c r="F870" s="1" t="s">
        <v>870</v>
      </c>
      <c r="G870" s="1" t="s">
        <v>102</v>
      </c>
      <c r="I870" s="1" t="s">
        <v>70</v>
      </c>
      <c r="K870" s="1" t="s">
        <v>1819</v>
      </c>
      <c r="N870" s="1" t="s">
        <v>44</v>
      </c>
      <c r="O870" s="1" t="s">
        <v>34</v>
      </c>
      <c r="P870" s="1" t="s">
        <v>1941</v>
      </c>
      <c r="Q870" s="1" t="s">
        <v>1645</v>
      </c>
      <c r="R870" s="1" t="s">
        <v>1944</v>
      </c>
    </row>
    <row r="871" spans="1:18" x14ac:dyDescent="0.45">
      <c r="A871" s="6">
        <f t="shared" si="15"/>
        <v>20022</v>
      </c>
      <c r="B871" s="6">
        <f>COUNTIF(D$1:D871,D871)</f>
        <v>2</v>
      </c>
      <c r="C871" s="1">
        <v>2002</v>
      </c>
      <c r="D871" s="1" t="s">
        <v>656</v>
      </c>
      <c r="F871" s="1" t="s">
        <v>657</v>
      </c>
      <c r="G871" s="1" t="s">
        <v>83</v>
      </c>
      <c r="I871" s="1" t="s">
        <v>70</v>
      </c>
      <c r="K871" s="1" t="s">
        <v>1820</v>
      </c>
      <c r="N871" s="1" t="s">
        <v>44</v>
      </c>
      <c r="O871" s="1" t="s">
        <v>34</v>
      </c>
      <c r="P871" s="1" t="s">
        <v>1941</v>
      </c>
      <c r="Q871" s="1" t="s">
        <v>1645</v>
      </c>
      <c r="R871" s="1" t="s">
        <v>1944</v>
      </c>
    </row>
    <row r="872" spans="1:18" x14ac:dyDescent="0.45">
      <c r="A872" s="6">
        <f t="shared" si="15"/>
        <v>23561</v>
      </c>
      <c r="B872" s="6">
        <f>COUNTIF(D$1:D872,D872)</f>
        <v>1</v>
      </c>
      <c r="C872" s="1">
        <v>2356</v>
      </c>
      <c r="D872" s="1" t="s">
        <v>1821</v>
      </c>
      <c r="F872" s="1" t="s">
        <v>1822</v>
      </c>
      <c r="G872" s="1" t="s">
        <v>649</v>
      </c>
      <c r="I872" s="1" t="s">
        <v>70</v>
      </c>
      <c r="K872" s="1" t="s">
        <v>1823</v>
      </c>
      <c r="N872" s="1" t="s">
        <v>44</v>
      </c>
      <c r="O872" s="1" t="s">
        <v>34</v>
      </c>
      <c r="P872" s="1" t="s">
        <v>1941</v>
      </c>
      <c r="Q872" s="1" t="s">
        <v>1645</v>
      </c>
      <c r="R872" s="1" t="s">
        <v>1944</v>
      </c>
    </row>
    <row r="873" spans="1:18" x14ac:dyDescent="0.45">
      <c r="A873" s="6">
        <f t="shared" si="15"/>
        <v>13151</v>
      </c>
      <c r="B873" s="6">
        <f>COUNTIF(D$1:D873,D873)</f>
        <v>1</v>
      </c>
      <c r="C873" s="1">
        <v>1315</v>
      </c>
      <c r="D873" s="1" t="s">
        <v>1824</v>
      </c>
      <c r="F873" s="1" t="s">
        <v>1825</v>
      </c>
      <c r="G873" s="1" t="s">
        <v>113</v>
      </c>
      <c r="I873" s="1" t="s">
        <v>70</v>
      </c>
      <c r="K873" s="1" t="s">
        <v>1826</v>
      </c>
      <c r="N873" s="1" t="s">
        <v>44</v>
      </c>
      <c r="O873" s="1" t="s">
        <v>34</v>
      </c>
      <c r="P873" s="1" t="s">
        <v>1941</v>
      </c>
      <c r="Q873" s="1" t="s">
        <v>1645</v>
      </c>
      <c r="R873" s="1" t="s">
        <v>1944</v>
      </c>
    </row>
    <row r="874" spans="1:18" x14ac:dyDescent="0.45">
      <c r="A874" s="6">
        <f t="shared" si="15"/>
        <v>13121</v>
      </c>
      <c r="B874" s="6">
        <f>COUNTIF(D$1:D874,D874)</f>
        <v>1</v>
      </c>
      <c r="C874" s="1">
        <v>1312</v>
      </c>
      <c r="D874" s="1" t="s">
        <v>1827</v>
      </c>
      <c r="F874" s="1" t="s">
        <v>1828</v>
      </c>
      <c r="G874" s="1" t="s">
        <v>113</v>
      </c>
      <c r="I874" s="1" t="s">
        <v>70</v>
      </c>
      <c r="K874" s="1" t="s">
        <v>1829</v>
      </c>
      <c r="N874" s="1" t="s">
        <v>44</v>
      </c>
      <c r="O874" s="1" t="s">
        <v>34</v>
      </c>
      <c r="P874" s="1" t="s">
        <v>1941</v>
      </c>
      <c r="Q874" s="1" t="s">
        <v>1645</v>
      </c>
      <c r="R874" s="1" t="s">
        <v>1944</v>
      </c>
    </row>
    <row r="875" spans="1:18" x14ac:dyDescent="0.45">
      <c r="A875" s="6">
        <f t="shared" si="15"/>
        <v>1572</v>
      </c>
      <c r="B875" s="6">
        <f>COUNTIF(D$1:D875,D875)</f>
        <v>2</v>
      </c>
      <c r="C875" s="1">
        <v>157</v>
      </c>
      <c r="D875" s="1" t="s">
        <v>707</v>
      </c>
      <c r="F875" s="1" t="s">
        <v>708</v>
      </c>
      <c r="G875" s="1" t="s">
        <v>134</v>
      </c>
      <c r="I875" s="1" t="s">
        <v>70</v>
      </c>
      <c r="K875" s="1" t="s">
        <v>1830</v>
      </c>
      <c r="N875" s="1" t="s">
        <v>44</v>
      </c>
      <c r="O875" s="1" t="s">
        <v>34</v>
      </c>
      <c r="P875" s="1" t="s">
        <v>1941</v>
      </c>
      <c r="Q875" s="1" t="s">
        <v>1645</v>
      </c>
      <c r="R875" s="1" t="s">
        <v>1944</v>
      </c>
    </row>
    <row r="876" spans="1:18" x14ac:dyDescent="0.45">
      <c r="A876" s="6">
        <f t="shared" si="15"/>
        <v>23011</v>
      </c>
      <c r="B876" s="6">
        <f>COUNTIF(D$1:D876,D876)</f>
        <v>1</v>
      </c>
      <c r="C876" s="1">
        <v>2301</v>
      </c>
      <c r="D876" s="1" t="s">
        <v>1831</v>
      </c>
      <c r="F876" s="1" t="s">
        <v>1832</v>
      </c>
      <c r="G876" s="1" t="s">
        <v>91</v>
      </c>
      <c r="I876" s="1" t="s">
        <v>79</v>
      </c>
      <c r="K876" s="1" t="s">
        <v>1833</v>
      </c>
      <c r="N876" s="1" t="s">
        <v>44</v>
      </c>
      <c r="O876" s="1" t="s">
        <v>34</v>
      </c>
      <c r="P876" s="1" t="s">
        <v>1941</v>
      </c>
      <c r="Q876" s="1" t="s">
        <v>1645</v>
      </c>
      <c r="R876" s="1" t="s">
        <v>1944</v>
      </c>
    </row>
    <row r="877" spans="1:18" x14ac:dyDescent="0.45">
      <c r="A877" s="6">
        <f t="shared" si="15"/>
        <v>24002</v>
      </c>
      <c r="B877" s="6">
        <f>COUNTIF(D$1:D877,D877)</f>
        <v>2</v>
      </c>
      <c r="C877" s="1">
        <v>2400</v>
      </c>
      <c r="D877" s="1" t="s">
        <v>793</v>
      </c>
      <c r="F877" s="1" t="s">
        <v>794</v>
      </c>
      <c r="G877" s="1" t="s">
        <v>795</v>
      </c>
      <c r="I877" s="1" t="s">
        <v>87</v>
      </c>
      <c r="K877" s="1" t="s">
        <v>1648</v>
      </c>
      <c r="N877" s="1" t="s">
        <v>44</v>
      </c>
      <c r="O877" s="1" t="s">
        <v>34</v>
      </c>
      <c r="P877" s="1" t="s">
        <v>1941</v>
      </c>
      <c r="Q877" s="1" t="s">
        <v>1645</v>
      </c>
      <c r="R877" s="1" t="s">
        <v>1944</v>
      </c>
    </row>
    <row r="878" spans="1:18" x14ac:dyDescent="0.45">
      <c r="A878" s="6">
        <f t="shared" si="15"/>
        <v>4022</v>
      </c>
      <c r="B878" s="6">
        <f>COUNTIF(D$1:D878,D878)</f>
        <v>2</v>
      </c>
      <c r="C878" s="1">
        <v>402</v>
      </c>
      <c r="D878" s="1" t="s">
        <v>1100</v>
      </c>
      <c r="F878" s="1" t="s">
        <v>1101</v>
      </c>
      <c r="G878" s="1" t="s">
        <v>238</v>
      </c>
      <c r="I878" s="1" t="s">
        <v>278</v>
      </c>
      <c r="K878" s="1" t="s">
        <v>1834</v>
      </c>
      <c r="N878" s="1" t="s">
        <v>1629</v>
      </c>
      <c r="O878" s="1" t="s">
        <v>34</v>
      </c>
      <c r="P878" s="1" t="s">
        <v>1938</v>
      </c>
      <c r="Q878" s="1" t="s">
        <v>1645</v>
      </c>
      <c r="R878" s="1" t="s">
        <v>1944</v>
      </c>
    </row>
    <row r="879" spans="1:18" x14ac:dyDescent="0.45">
      <c r="A879" s="6">
        <f t="shared" si="15"/>
        <v>1004</v>
      </c>
      <c r="B879" s="6">
        <f>COUNTIF(D$1:D879,D879)</f>
        <v>4</v>
      </c>
      <c r="C879" s="1">
        <v>100</v>
      </c>
      <c r="D879" s="1" t="s">
        <v>1092</v>
      </c>
      <c r="F879" s="1" t="s">
        <v>1093</v>
      </c>
      <c r="G879" s="1" t="s">
        <v>134</v>
      </c>
      <c r="I879" s="1" t="s">
        <v>278</v>
      </c>
      <c r="K879" s="1" t="s">
        <v>1835</v>
      </c>
      <c r="N879" s="1" t="s">
        <v>1629</v>
      </c>
      <c r="O879" s="1" t="s">
        <v>34</v>
      </c>
      <c r="P879" s="1" t="s">
        <v>1938</v>
      </c>
      <c r="Q879" s="1" t="s">
        <v>1645</v>
      </c>
      <c r="R879" s="1" t="s">
        <v>1944</v>
      </c>
    </row>
    <row r="880" spans="1:18" x14ac:dyDescent="0.45">
      <c r="A880" s="6">
        <f t="shared" si="15"/>
        <v>3051</v>
      </c>
      <c r="B880" s="6">
        <f>COUNTIF(D$1:D880,D880)</f>
        <v>1</v>
      </c>
      <c r="C880" s="1">
        <v>305</v>
      </c>
      <c r="D880" s="1" t="s">
        <v>1836</v>
      </c>
      <c r="F880" s="1" t="s">
        <v>1837</v>
      </c>
      <c r="G880" s="1" t="s">
        <v>247</v>
      </c>
      <c r="I880" s="1" t="s">
        <v>265</v>
      </c>
      <c r="K880" s="1" t="s">
        <v>1838</v>
      </c>
      <c r="N880" s="1" t="s">
        <v>1629</v>
      </c>
      <c r="O880" s="1" t="s">
        <v>34</v>
      </c>
      <c r="P880" s="1" t="s">
        <v>1938</v>
      </c>
      <c r="Q880" s="1" t="s">
        <v>1645</v>
      </c>
      <c r="R880" s="1" t="s">
        <v>1944</v>
      </c>
    </row>
    <row r="881" spans="1:18" x14ac:dyDescent="0.45">
      <c r="A881" s="6">
        <f t="shared" si="15"/>
        <v>9002</v>
      </c>
      <c r="B881" s="6">
        <f>COUNTIF(D$1:D881,D881)</f>
        <v>2</v>
      </c>
      <c r="C881" s="1">
        <v>900</v>
      </c>
      <c r="D881" s="1" t="s">
        <v>1367</v>
      </c>
      <c r="F881" s="1" t="s">
        <v>1368</v>
      </c>
      <c r="G881" s="1" t="s">
        <v>1369</v>
      </c>
      <c r="I881" s="1" t="s">
        <v>251</v>
      </c>
      <c r="K881" s="1" t="s">
        <v>1839</v>
      </c>
      <c r="N881" s="1" t="s">
        <v>1629</v>
      </c>
      <c r="O881" s="1" t="s">
        <v>34</v>
      </c>
      <c r="P881" s="1" t="s">
        <v>1938</v>
      </c>
      <c r="Q881" s="1" t="s">
        <v>1645</v>
      </c>
      <c r="R881" s="1" t="s">
        <v>1944</v>
      </c>
    </row>
    <row r="882" spans="1:18" x14ac:dyDescent="0.45">
      <c r="A882" s="6">
        <f t="shared" si="15"/>
        <v>2014</v>
      </c>
      <c r="B882" s="6">
        <f>COUNTIF(D$1:D882,D882)</f>
        <v>4</v>
      </c>
      <c r="C882" s="1">
        <v>201</v>
      </c>
      <c r="D882" s="1" t="s">
        <v>1133</v>
      </c>
      <c r="F882" s="1" t="s">
        <v>1134</v>
      </c>
      <c r="G882" s="1" t="s">
        <v>264</v>
      </c>
      <c r="I882" s="1" t="s">
        <v>278</v>
      </c>
      <c r="K882" s="1" t="s">
        <v>1840</v>
      </c>
      <c r="N882" s="1" t="s">
        <v>1629</v>
      </c>
      <c r="O882" s="1" t="s">
        <v>34</v>
      </c>
      <c r="P882" s="1" t="s">
        <v>1938</v>
      </c>
      <c r="Q882" s="1" t="s">
        <v>1645</v>
      </c>
      <c r="R882" s="1" t="s">
        <v>1944</v>
      </c>
    </row>
    <row r="883" spans="1:18" x14ac:dyDescent="0.45">
      <c r="A883" s="6">
        <f t="shared" si="15"/>
        <v>1034</v>
      </c>
      <c r="B883" s="6">
        <f>COUNTIF(D$1:D883,D883)</f>
        <v>4</v>
      </c>
      <c r="C883" s="1">
        <v>103</v>
      </c>
      <c r="D883" s="1" t="s">
        <v>1146</v>
      </c>
      <c r="F883" s="1" t="s">
        <v>1147</v>
      </c>
      <c r="G883" s="1" t="s">
        <v>134</v>
      </c>
      <c r="I883" s="1" t="s">
        <v>278</v>
      </c>
      <c r="K883" s="1" t="s">
        <v>1841</v>
      </c>
      <c r="N883" s="1" t="s">
        <v>1629</v>
      </c>
      <c r="O883" s="1" t="s">
        <v>34</v>
      </c>
      <c r="P883" s="1" t="s">
        <v>1938</v>
      </c>
      <c r="Q883" s="1" t="s">
        <v>1645</v>
      </c>
      <c r="R883" s="1" t="s">
        <v>1944</v>
      </c>
    </row>
    <row r="884" spans="1:18" x14ac:dyDescent="0.45">
      <c r="A884" s="6">
        <f t="shared" si="15"/>
        <v>9011</v>
      </c>
      <c r="B884" s="6">
        <f>COUNTIF(D$1:D884,D884)</f>
        <v>1</v>
      </c>
      <c r="C884" s="1">
        <v>901</v>
      </c>
      <c r="D884" s="1" t="s">
        <v>1842</v>
      </c>
      <c r="F884" s="1" t="s">
        <v>1843</v>
      </c>
      <c r="G884" s="1" t="s">
        <v>1369</v>
      </c>
      <c r="I884" s="1" t="s">
        <v>278</v>
      </c>
      <c r="K884" s="1" t="s">
        <v>1844</v>
      </c>
      <c r="N884" s="1" t="s">
        <v>1629</v>
      </c>
      <c r="O884" s="1" t="s">
        <v>34</v>
      </c>
      <c r="P884" s="1" t="s">
        <v>1938</v>
      </c>
      <c r="Q884" s="1" t="s">
        <v>1645</v>
      </c>
      <c r="R884" s="1" t="s">
        <v>1944</v>
      </c>
    </row>
    <row r="885" spans="1:18" x14ac:dyDescent="0.45">
      <c r="A885" s="6">
        <f t="shared" si="15"/>
        <v>1064</v>
      </c>
      <c r="B885" s="6">
        <f>COUNTIF(D$1:D885,D885)</f>
        <v>4</v>
      </c>
      <c r="C885" s="1">
        <v>106</v>
      </c>
      <c r="D885" s="1" t="s">
        <v>1097</v>
      </c>
      <c r="F885" s="1" t="s">
        <v>1098</v>
      </c>
      <c r="G885" s="1" t="s">
        <v>134</v>
      </c>
      <c r="I885" s="1" t="s">
        <v>278</v>
      </c>
      <c r="K885" s="1" t="s">
        <v>1845</v>
      </c>
      <c r="N885" s="1" t="s">
        <v>1629</v>
      </c>
      <c r="O885" s="1" t="s">
        <v>34</v>
      </c>
      <c r="P885" s="1" t="s">
        <v>1938</v>
      </c>
      <c r="Q885" s="1" t="s">
        <v>1645</v>
      </c>
      <c r="R885" s="1" t="s">
        <v>1944</v>
      </c>
    </row>
    <row r="886" spans="1:18" x14ac:dyDescent="0.45">
      <c r="A886" s="6">
        <f t="shared" si="15"/>
        <v>1084</v>
      </c>
      <c r="B886" s="6">
        <f>COUNTIF(D$1:D886,D886)</f>
        <v>4</v>
      </c>
      <c r="C886" s="1">
        <v>108</v>
      </c>
      <c r="D886" s="1" t="s">
        <v>1029</v>
      </c>
      <c r="F886" s="1" t="s">
        <v>1030</v>
      </c>
      <c r="G886" s="1" t="s">
        <v>134</v>
      </c>
      <c r="I886" s="1" t="s">
        <v>265</v>
      </c>
      <c r="K886" s="1" t="s">
        <v>1846</v>
      </c>
      <c r="N886" s="1" t="s">
        <v>1629</v>
      </c>
      <c r="O886" s="1" t="s">
        <v>34</v>
      </c>
      <c r="P886" s="1" t="s">
        <v>1938</v>
      </c>
      <c r="Q886" s="1" t="s">
        <v>1645</v>
      </c>
      <c r="R886" s="1" t="s">
        <v>1944</v>
      </c>
    </row>
    <row r="887" spans="1:18" x14ac:dyDescent="0.45">
      <c r="A887" s="6">
        <f t="shared" si="15"/>
        <v>4102</v>
      </c>
      <c r="B887" s="6">
        <f>COUNTIF(D$1:D887,D887)</f>
        <v>2</v>
      </c>
      <c r="C887" s="1">
        <v>410</v>
      </c>
      <c r="D887" s="1" t="s">
        <v>1422</v>
      </c>
      <c r="F887" s="1" t="s">
        <v>1423</v>
      </c>
      <c r="G887" s="1" t="s">
        <v>238</v>
      </c>
      <c r="I887" s="1" t="s">
        <v>278</v>
      </c>
      <c r="K887" s="1" t="s">
        <v>1267</v>
      </c>
      <c r="N887" s="1" t="s">
        <v>1629</v>
      </c>
      <c r="O887" s="1" t="s">
        <v>34</v>
      </c>
      <c r="P887" s="1" t="s">
        <v>1938</v>
      </c>
      <c r="Q887" s="1" t="s">
        <v>1645</v>
      </c>
      <c r="R887" s="1" t="s">
        <v>1944</v>
      </c>
    </row>
    <row r="888" spans="1:18" x14ac:dyDescent="0.45">
      <c r="A888" s="6">
        <f t="shared" si="15"/>
        <v>4132</v>
      </c>
      <c r="B888" s="6">
        <f>COUNTIF(D$1:D888,D888)</f>
        <v>2</v>
      </c>
      <c r="C888" s="1">
        <v>413</v>
      </c>
      <c r="D888" s="1" t="s">
        <v>338</v>
      </c>
      <c r="F888" s="1" t="s">
        <v>339</v>
      </c>
      <c r="G888" s="1" t="s">
        <v>238</v>
      </c>
      <c r="I888" s="1" t="s">
        <v>251</v>
      </c>
      <c r="K888" s="1" t="s">
        <v>1847</v>
      </c>
      <c r="N888" s="1" t="s">
        <v>1629</v>
      </c>
      <c r="O888" s="1" t="s">
        <v>34</v>
      </c>
      <c r="P888" s="1" t="s">
        <v>1938</v>
      </c>
      <c r="Q888" s="1" t="s">
        <v>1645</v>
      </c>
      <c r="R888" s="1" t="s">
        <v>1944</v>
      </c>
    </row>
    <row r="889" spans="1:18" x14ac:dyDescent="0.45">
      <c r="A889" s="6">
        <f t="shared" si="15"/>
        <v>3071</v>
      </c>
      <c r="B889" s="6">
        <f>COUNTIF(D$1:D889,D889)</f>
        <v>1</v>
      </c>
      <c r="C889" s="1">
        <v>307</v>
      </c>
      <c r="D889" s="1" t="s">
        <v>1848</v>
      </c>
      <c r="F889" s="1" t="s">
        <v>1849</v>
      </c>
      <c r="G889" s="1" t="s">
        <v>247</v>
      </c>
      <c r="I889" s="1" t="s">
        <v>278</v>
      </c>
      <c r="K889" s="1" t="s">
        <v>1850</v>
      </c>
      <c r="N889" s="1" t="s">
        <v>1629</v>
      </c>
      <c r="O889" s="1" t="s">
        <v>34</v>
      </c>
      <c r="P889" s="1" t="s">
        <v>1938</v>
      </c>
      <c r="Q889" s="1" t="s">
        <v>1645</v>
      </c>
      <c r="R889" s="1" t="s">
        <v>1944</v>
      </c>
    </row>
    <row r="890" spans="1:18" x14ac:dyDescent="0.45">
      <c r="A890" s="6">
        <f t="shared" si="15"/>
        <v>1014</v>
      </c>
      <c r="B890" s="6">
        <f>COUNTIF(D$1:D890,D890)</f>
        <v>4</v>
      </c>
      <c r="C890" s="1">
        <v>101</v>
      </c>
      <c r="D890" s="1" t="s">
        <v>1127</v>
      </c>
      <c r="F890" s="1" t="s">
        <v>1128</v>
      </c>
      <c r="G890" s="1" t="s">
        <v>134</v>
      </c>
      <c r="I890" s="1" t="s">
        <v>278</v>
      </c>
      <c r="K890" s="1" t="s">
        <v>1851</v>
      </c>
      <c r="N890" s="1" t="s">
        <v>1629</v>
      </c>
      <c r="O890" s="1" t="s">
        <v>34</v>
      </c>
      <c r="P890" s="1" t="s">
        <v>1938</v>
      </c>
      <c r="Q890" s="1" t="s">
        <v>1645</v>
      </c>
      <c r="R890" s="1" t="s">
        <v>1944</v>
      </c>
    </row>
    <row r="891" spans="1:18" x14ac:dyDescent="0.45">
      <c r="A891" s="6">
        <f t="shared" si="15"/>
        <v>50523</v>
      </c>
      <c r="B891" s="6">
        <f>COUNTIF(D$1:D891,D891)</f>
        <v>3</v>
      </c>
      <c r="C891" s="1">
        <v>5052</v>
      </c>
      <c r="D891" s="1" t="s">
        <v>1103</v>
      </c>
      <c r="F891" s="1" t="s">
        <v>1104</v>
      </c>
      <c r="G891" s="1" t="s">
        <v>145</v>
      </c>
      <c r="I891" s="1" t="s">
        <v>278</v>
      </c>
      <c r="K891" s="1" t="s">
        <v>1852</v>
      </c>
      <c r="N891" s="1" t="s">
        <v>1629</v>
      </c>
      <c r="O891" s="1" t="s">
        <v>34</v>
      </c>
      <c r="P891" s="1" t="s">
        <v>1938</v>
      </c>
      <c r="Q891" s="1" t="s">
        <v>1645</v>
      </c>
      <c r="R891" s="1" t="s">
        <v>1944</v>
      </c>
    </row>
    <row r="892" spans="1:18" x14ac:dyDescent="0.45">
      <c r="A892" s="6">
        <f t="shared" si="15"/>
        <v>3002</v>
      </c>
      <c r="B892" s="6">
        <f>COUNTIF(D$1:D892,D892)</f>
        <v>2</v>
      </c>
      <c r="C892" s="1">
        <v>300</v>
      </c>
      <c r="D892" s="1" t="s">
        <v>332</v>
      </c>
      <c r="F892" s="1" t="s">
        <v>333</v>
      </c>
      <c r="G892" s="1" t="s">
        <v>247</v>
      </c>
      <c r="I892" s="1" t="s">
        <v>239</v>
      </c>
      <c r="K892" s="1" t="s">
        <v>1853</v>
      </c>
      <c r="N892" s="1" t="s">
        <v>1629</v>
      </c>
      <c r="O892" s="1" t="s">
        <v>34</v>
      </c>
      <c r="P892" s="1" t="s">
        <v>1938</v>
      </c>
      <c r="Q892" s="1" t="s">
        <v>1645</v>
      </c>
      <c r="R892" s="1" t="s">
        <v>1944</v>
      </c>
    </row>
    <row r="893" spans="1:18" x14ac:dyDescent="0.45">
      <c r="A893" s="6">
        <f t="shared" si="15"/>
        <v>1103</v>
      </c>
      <c r="B893" s="6">
        <f>COUNTIF(D$1:D893,D893)</f>
        <v>3</v>
      </c>
      <c r="C893" s="1">
        <v>110</v>
      </c>
      <c r="D893" s="1" t="s">
        <v>335</v>
      </c>
      <c r="F893" s="1" t="s">
        <v>336</v>
      </c>
      <c r="G893" s="1" t="s">
        <v>134</v>
      </c>
      <c r="I893" s="1" t="s">
        <v>251</v>
      </c>
      <c r="K893" s="1" t="s">
        <v>1283</v>
      </c>
      <c r="N893" s="1" t="s">
        <v>1629</v>
      </c>
      <c r="O893" s="1" t="s">
        <v>34</v>
      </c>
      <c r="P893" s="1" t="s">
        <v>1938</v>
      </c>
      <c r="Q893" s="1" t="s">
        <v>1645</v>
      </c>
      <c r="R893" s="1" t="s">
        <v>1944</v>
      </c>
    </row>
    <row r="894" spans="1:18" x14ac:dyDescent="0.45">
      <c r="A894" s="6">
        <f t="shared" si="15"/>
        <v>2064</v>
      </c>
      <c r="B894" s="6">
        <f>COUNTIF(D$1:D894,D894)</f>
        <v>4</v>
      </c>
      <c r="C894" s="1">
        <v>206</v>
      </c>
      <c r="D894" s="1" t="s">
        <v>1043</v>
      </c>
      <c r="F894" s="1" t="s">
        <v>1044</v>
      </c>
      <c r="G894" s="1" t="s">
        <v>264</v>
      </c>
      <c r="I894" s="1" t="s">
        <v>278</v>
      </c>
      <c r="K894" s="1" t="s">
        <v>1854</v>
      </c>
      <c r="N894" s="1" t="s">
        <v>1629</v>
      </c>
      <c r="O894" s="1" t="s">
        <v>34</v>
      </c>
      <c r="P894" s="1" t="s">
        <v>1938</v>
      </c>
      <c r="Q894" s="1" t="s">
        <v>1645</v>
      </c>
      <c r="R894" s="1" t="s">
        <v>1944</v>
      </c>
    </row>
    <row r="895" spans="1:18" x14ac:dyDescent="0.45">
      <c r="A895" s="6">
        <f t="shared" si="15"/>
        <v>2073</v>
      </c>
      <c r="B895" s="6">
        <f>COUNTIF(D$1:D895,D895)</f>
        <v>3</v>
      </c>
      <c r="C895" s="1">
        <v>207</v>
      </c>
      <c r="D895" s="1" t="s">
        <v>1057</v>
      </c>
      <c r="F895" s="1" t="s">
        <v>1058</v>
      </c>
      <c r="G895" s="1" t="s">
        <v>264</v>
      </c>
      <c r="I895" s="1" t="s">
        <v>278</v>
      </c>
      <c r="K895" s="1" t="s">
        <v>1855</v>
      </c>
      <c r="N895" s="1" t="s">
        <v>1629</v>
      </c>
      <c r="O895" s="1" t="s">
        <v>34</v>
      </c>
      <c r="P895" s="1" t="s">
        <v>1938</v>
      </c>
      <c r="Q895" s="1" t="s">
        <v>1645</v>
      </c>
      <c r="R895" s="1" t="s">
        <v>1944</v>
      </c>
    </row>
    <row r="896" spans="1:18" x14ac:dyDescent="0.45">
      <c r="A896" s="6">
        <f t="shared" si="15"/>
        <v>1054</v>
      </c>
      <c r="B896" s="6">
        <f>COUNTIF(D$1:D896,D896)</f>
        <v>4</v>
      </c>
      <c r="C896" s="1">
        <v>105</v>
      </c>
      <c r="D896" s="1" t="s">
        <v>1088</v>
      </c>
      <c r="F896" s="1" t="s">
        <v>1089</v>
      </c>
      <c r="G896" s="1" t="s">
        <v>134</v>
      </c>
      <c r="I896" s="1" t="s">
        <v>278</v>
      </c>
      <c r="K896" s="1" t="s">
        <v>1856</v>
      </c>
      <c r="N896" s="1" t="s">
        <v>1629</v>
      </c>
      <c r="O896" s="1" t="s">
        <v>34</v>
      </c>
      <c r="P896" s="1" t="s">
        <v>1938</v>
      </c>
      <c r="Q896" s="1" t="s">
        <v>1645</v>
      </c>
      <c r="R896" s="1" t="s">
        <v>1944</v>
      </c>
    </row>
    <row r="897" spans="1:18" x14ac:dyDescent="0.45">
      <c r="A897" s="6">
        <f t="shared" si="15"/>
        <v>52783</v>
      </c>
      <c r="B897" s="6">
        <f>COUNTIF(D$1:D897,D897)</f>
        <v>3</v>
      </c>
      <c r="C897" s="1">
        <v>5278</v>
      </c>
      <c r="D897" s="1" t="s">
        <v>1069</v>
      </c>
      <c r="F897" s="1" t="s">
        <v>1070</v>
      </c>
      <c r="G897" s="1" t="s">
        <v>522</v>
      </c>
      <c r="I897" s="1" t="s">
        <v>251</v>
      </c>
      <c r="K897" s="1" t="s">
        <v>1857</v>
      </c>
      <c r="N897" s="1" t="s">
        <v>1629</v>
      </c>
      <c r="O897" s="1" t="s">
        <v>34</v>
      </c>
      <c r="P897" s="1" t="s">
        <v>1938</v>
      </c>
      <c r="Q897" s="1" t="s">
        <v>1645</v>
      </c>
      <c r="R897" s="1" t="s">
        <v>1944</v>
      </c>
    </row>
    <row r="898" spans="1:18" x14ac:dyDescent="0.45">
      <c r="A898" s="6">
        <f t="shared" si="15"/>
        <v>2103</v>
      </c>
      <c r="B898" s="6">
        <f>COUNTIF(D$1:D898,D898)</f>
        <v>3</v>
      </c>
      <c r="C898" s="1">
        <v>210</v>
      </c>
      <c r="D898" s="1" t="s">
        <v>988</v>
      </c>
      <c r="F898" s="1" t="s">
        <v>989</v>
      </c>
      <c r="G898" s="1" t="s">
        <v>264</v>
      </c>
      <c r="I898" s="1" t="s">
        <v>278</v>
      </c>
      <c r="K898" s="1" t="s">
        <v>1858</v>
      </c>
      <c r="N898" s="1" t="s">
        <v>1629</v>
      </c>
      <c r="O898" s="1" t="s">
        <v>34</v>
      </c>
      <c r="P898" s="1" t="s">
        <v>1938</v>
      </c>
      <c r="Q898" s="1" t="s">
        <v>1645</v>
      </c>
      <c r="R898" s="1" t="s">
        <v>1944</v>
      </c>
    </row>
    <row r="899" spans="1:18" x14ac:dyDescent="0.45">
      <c r="A899" s="6">
        <f t="shared" si="15"/>
        <v>2083</v>
      </c>
      <c r="B899" s="6">
        <f>COUNTIF(D$1:D899,D899)</f>
        <v>3</v>
      </c>
      <c r="C899" s="1">
        <v>208</v>
      </c>
      <c r="D899" s="1" t="s">
        <v>986</v>
      </c>
      <c r="F899" s="1" t="s">
        <v>987</v>
      </c>
      <c r="G899" s="1" t="s">
        <v>264</v>
      </c>
      <c r="I899" s="1" t="s">
        <v>278</v>
      </c>
      <c r="K899" s="1" t="s">
        <v>1859</v>
      </c>
      <c r="N899" s="1" t="s">
        <v>1629</v>
      </c>
      <c r="O899" s="1" t="s">
        <v>34</v>
      </c>
      <c r="P899" s="1" t="s">
        <v>1938</v>
      </c>
      <c r="Q899" s="1" t="s">
        <v>1645</v>
      </c>
      <c r="R899" s="1" t="s">
        <v>1944</v>
      </c>
    </row>
    <row r="900" spans="1:18" x14ac:dyDescent="0.45">
      <c r="A900" s="6">
        <f t="shared" si="15"/>
        <v>2124</v>
      </c>
      <c r="B900" s="6">
        <f>COUNTIF(D$1:D900,D900)</f>
        <v>4</v>
      </c>
      <c r="C900" s="1">
        <v>212</v>
      </c>
      <c r="D900" s="1" t="s">
        <v>1106</v>
      </c>
      <c r="F900" s="1" t="s">
        <v>1107</v>
      </c>
      <c r="G900" s="1" t="s">
        <v>264</v>
      </c>
      <c r="I900" s="1" t="s">
        <v>265</v>
      </c>
      <c r="K900" s="1" t="s">
        <v>1860</v>
      </c>
      <c r="N900" s="1" t="s">
        <v>1629</v>
      </c>
      <c r="O900" s="1" t="s">
        <v>34</v>
      </c>
      <c r="P900" s="1" t="s">
        <v>1938</v>
      </c>
      <c r="Q900" s="1" t="s">
        <v>1645</v>
      </c>
      <c r="R900" s="1" t="s">
        <v>1944</v>
      </c>
    </row>
    <row r="901" spans="1:18" x14ac:dyDescent="0.45">
      <c r="A901" s="6">
        <f t="shared" si="15"/>
        <v>2323</v>
      </c>
      <c r="B901" s="6">
        <f>COUNTIF(D$1:D901,D901)</f>
        <v>3</v>
      </c>
      <c r="C901" s="1">
        <v>232</v>
      </c>
      <c r="D901" s="1" t="s">
        <v>322</v>
      </c>
      <c r="F901" s="1" t="s">
        <v>323</v>
      </c>
      <c r="G901" s="1" t="s">
        <v>264</v>
      </c>
      <c r="I901" s="1" t="s">
        <v>251</v>
      </c>
      <c r="K901" s="1" t="s">
        <v>1861</v>
      </c>
      <c r="N901" s="1" t="s">
        <v>1629</v>
      </c>
      <c r="O901" s="1" t="s">
        <v>34</v>
      </c>
      <c r="P901" s="1" t="s">
        <v>1938</v>
      </c>
      <c r="Q901" s="1" t="s">
        <v>1645</v>
      </c>
      <c r="R901" s="1" t="s">
        <v>1944</v>
      </c>
    </row>
    <row r="902" spans="1:18" x14ac:dyDescent="0.45">
      <c r="A902" s="6">
        <f t="shared" si="15"/>
        <v>2133</v>
      </c>
      <c r="B902" s="6">
        <f>COUNTIF(D$1:D902,D902)</f>
        <v>3</v>
      </c>
      <c r="C902" s="1">
        <v>213</v>
      </c>
      <c r="D902" s="1" t="s">
        <v>1052</v>
      </c>
      <c r="F902" s="1" t="s">
        <v>1053</v>
      </c>
      <c r="G902" s="1" t="s">
        <v>264</v>
      </c>
      <c r="I902" s="1" t="s">
        <v>265</v>
      </c>
      <c r="K902" s="1" t="s">
        <v>1862</v>
      </c>
      <c r="N902" s="1" t="s">
        <v>1629</v>
      </c>
      <c r="O902" s="1" t="s">
        <v>34</v>
      </c>
      <c r="P902" s="1" t="s">
        <v>1938</v>
      </c>
      <c r="Q902" s="1" t="s">
        <v>1645</v>
      </c>
      <c r="R902" s="1" t="s">
        <v>1944</v>
      </c>
    </row>
    <row r="903" spans="1:18" x14ac:dyDescent="0.45">
      <c r="A903" s="6">
        <f t="shared" si="15"/>
        <v>3091</v>
      </c>
      <c r="B903" s="6">
        <f>COUNTIF(D$1:D903,D903)</f>
        <v>1</v>
      </c>
      <c r="C903" s="1">
        <v>309</v>
      </c>
      <c r="D903" s="1" t="s">
        <v>1863</v>
      </c>
      <c r="F903" s="1" t="s">
        <v>1864</v>
      </c>
      <c r="G903" s="1" t="s">
        <v>247</v>
      </c>
      <c r="I903" s="1" t="s">
        <v>265</v>
      </c>
      <c r="K903" s="1" t="s">
        <v>1865</v>
      </c>
      <c r="N903" s="1" t="s">
        <v>1629</v>
      </c>
      <c r="O903" s="1" t="s">
        <v>34</v>
      </c>
      <c r="P903" s="1" t="s">
        <v>1938</v>
      </c>
      <c r="Q903" s="1" t="s">
        <v>1645</v>
      </c>
      <c r="R903" s="1" t="s">
        <v>1944</v>
      </c>
    </row>
    <row r="904" spans="1:18" x14ac:dyDescent="0.45">
      <c r="A904" s="6">
        <f t="shared" si="15"/>
        <v>1024</v>
      </c>
      <c r="B904" s="6">
        <f>COUNTIF(D$1:D904,D904)</f>
        <v>4</v>
      </c>
      <c r="C904" s="1">
        <v>102</v>
      </c>
      <c r="D904" s="1" t="s">
        <v>1109</v>
      </c>
      <c r="F904" s="1" t="s">
        <v>1110</v>
      </c>
      <c r="G904" s="1" t="s">
        <v>134</v>
      </c>
      <c r="I904" s="1" t="s">
        <v>278</v>
      </c>
      <c r="K904" s="1" t="s">
        <v>1866</v>
      </c>
      <c r="N904" s="1" t="s">
        <v>1629</v>
      </c>
      <c r="O904" s="1" t="s">
        <v>34</v>
      </c>
      <c r="P904" s="1" t="s">
        <v>1938</v>
      </c>
      <c r="Q904" s="1" t="s">
        <v>1645</v>
      </c>
      <c r="R904" s="1" t="s">
        <v>1944</v>
      </c>
    </row>
    <row r="905" spans="1:18" x14ac:dyDescent="0.45">
      <c r="A905" s="6">
        <f t="shared" si="15"/>
        <v>2173</v>
      </c>
      <c r="B905" s="6">
        <f>COUNTIF(D$1:D905,D905)</f>
        <v>3</v>
      </c>
      <c r="C905" s="1">
        <v>217</v>
      </c>
      <c r="D905" s="1" t="s">
        <v>1002</v>
      </c>
      <c r="F905" s="1" t="s">
        <v>1003</v>
      </c>
      <c r="G905" s="1" t="s">
        <v>264</v>
      </c>
      <c r="I905" s="1" t="s">
        <v>265</v>
      </c>
      <c r="K905" s="1" t="s">
        <v>1797</v>
      </c>
      <c r="N905" s="1" t="s">
        <v>1629</v>
      </c>
      <c r="O905" s="1" t="s">
        <v>34</v>
      </c>
      <c r="P905" s="1" t="s">
        <v>1938</v>
      </c>
      <c r="Q905" s="1" t="s">
        <v>1645</v>
      </c>
      <c r="R905" s="1" t="s">
        <v>1944</v>
      </c>
    </row>
    <row r="906" spans="1:18" x14ac:dyDescent="0.45">
      <c r="A906" s="6">
        <f t="shared" si="15"/>
        <v>1074</v>
      </c>
      <c r="B906" s="6">
        <f>COUNTIF(D$1:D906,D906)</f>
        <v>4</v>
      </c>
      <c r="C906" s="1">
        <v>107</v>
      </c>
      <c r="D906" s="1" t="s">
        <v>1032</v>
      </c>
      <c r="F906" s="1" t="s">
        <v>1033</v>
      </c>
      <c r="G906" s="1" t="s">
        <v>134</v>
      </c>
      <c r="I906" s="1" t="s">
        <v>265</v>
      </c>
      <c r="K906" s="1" t="s">
        <v>1867</v>
      </c>
      <c r="N906" s="1" t="s">
        <v>1629</v>
      </c>
      <c r="O906" s="1" t="s">
        <v>34</v>
      </c>
      <c r="P906" s="1" t="s">
        <v>1938</v>
      </c>
      <c r="Q906" s="1" t="s">
        <v>1645</v>
      </c>
      <c r="R906" s="1" t="s">
        <v>1944</v>
      </c>
    </row>
    <row r="907" spans="1:18" x14ac:dyDescent="0.45">
      <c r="A907" s="6">
        <f t="shared" si="15"/>
        <v>2093</v>
      </c>
      <c r="B907" s="6">
        <f>COUNTIF(D$1:D907,D907)</f>
        <v>3</v>
      </c>
      <c r="C907" s="1">
        <v>209</v>
      </c>
      <c r="D907" s="1" t="s">
        <v>983</v>
      </c>
      <c r="F907" s="1" t="s">
        <v>984</v>
      </c>
      <c r="G907" s="1" t="s">
        <v>264</v>
      </c>
      <c r="I907" s="1" t="s">
        <v>278</v>
      </c>
      <c r="K907" s="1" t="s">
        <v>1868</v>
      </c>
      <c r="N907" s="1" t="s">
        <v>1629</v>
      </c>
      <c r="O907" s="1" t="s">
        <v>34</v>
      </c>
      <c r="P907" s="1" t="s">
        <v>1938</v>
      </c>
      <c r="Q907" s="1" t="s">
        <v>1645</v>
      </c>
      <c r="R907" s="1" t="s">
        <v>1944</v>
      </c>
    </row>
    <row r="908" spans="1:18" x14ac:dyDescent="0.45">
      <c r="A908" s="6">
        <f t="shared" si="15"/>
        <v>2053</v>
      </c>
      <c r="B908" s="6">
        <f>COUNTIF(D$1:D908,D908)</f>
        <v>3</v>
      </c>
      <c r="C908" s="1">
        <v>205</v>
      </c>
      <c r="D908" s="1" t="s">
        <v>1038</v>
      </c>
      <c r="F908" s="1" t="s">
        <v>1039</v>
      </c>
      <c r="G908" s="1" t="s">
        <v>264</v>
      </c>
      <c r="I908" s="1" t="s">
        <v>278</v>
      </c>
      <c r="K908" s="1" t="s">
        <v>1869</v>
      </c>
      <c r="N908" s="1" t="s">
        <v>1629</v>
      </c>
      <c r="O908" s="1" t="s">
        <v>34</v>
      </c>
      <c r="P908" s="1" t="s">
        <v>1938</v>
      </c>
      <c r="Q908" s="1" t="s">
        <v>1645</v>
      </c>
      <c r="R908" s="1" t="s">
        <v>1944</v>
      </c>
    </row>
    <row r="909" spans="1:18" x14ac:dyDescent="0.45">
      <c r="A909" s="6">
        <f t="shared" si="15"/>
        <v>2154</v>
      </c>
      <c r="B909" s="6">
        <f>COUNTIF(D$1:D909,D909)</f>
        <v>4</v>
      </c>
      <c r="C909" s="1">
        <v>215</v>
      </c>
      <c r="D909" s="1" t="s">
        <v>1055</v>
      </c>
      <c r="F909" s="1" t="s">
        <v>1056</v>
      </c>
      <c r="G909" s="1" t="s">
        <v>264</v>
      </c>
      <c r="I909" s="1" t="s">
        <v>265</v>
      </c>
      <c r="K909" s="1" t="s">
        <v>1870</v>
      </c>
      <c r="N909" s="1" t="s">
        <v>1629</v>
      </c>
      <c r="O909" s="1" t="s">
        <v>34</v>
      </c>
      <c r="P909" s="1" t="s">
        <v>1938</v>
      </c>
      <c r="Q909" s="1" t="s">
        <v>1645</v>
      </c>
      <c r="R909" s="1" t="s">
        <v>1944</v>
      </c>
    </row>
    <row r="910" spans="1:18" x14ac:dyDescent="0.45">
      <c r="A910" s="6">
        <f t="shared" si="15"/>
        <v>2163</v>
      </c>
      <c r="B910" s="6">
        <f>COUNTIF(D$1:D910,D910)</f>
        <v>3</v>
      </c>
      <c r="C910" s="1">
        <v>216</v>
      </c>
      <c r="D910" s="1" t="s">
        <v>1018</v>
      </c>
      <c r="F910" s="1" t="s">
        <v>1019</v>
      </c>
      <c r="G910" s="1" t="s">
        <v>264</v>
      </c>
      <c r="I910" s="1" t="s">
        <v>265</v>
      </c>
      <c r="K910" s="1" t="s">
        <v>1871</v>
      </c>
      <c r="N910" s="1" t="s">
        <v>1629</v>
      </c>
      <c r="O910" s="1" t="s">
        <v>34</v>
      </c>
      <c r="P910" s="1" t="s">
        <v>1938</v>
      </c>
      <c r="Q910" s="1" t="s">
        <v>1645</v>
      </c>
      <c r="R910" s="1" t="s">
        <v>1944</v>
      </c>
    </row>
    <row r="911" spans="1:18" x14ac:dyDescent="0.45">
      <c r="A911" s="6">
        <f t="shared" si="15"/>
        <v>2193</v>
      </c>
      <c r="B911" s="6">
        <f>COUNTIF(D$1:D911,D911)</f>
        <v>3</v>
      </c>
      <c r="C911" s="1">
        <v>219</v>
      </c>
      <c r="D911" s="1" t="s">
        <v>991</v>
      </c>
      <c r="F911" s="1" t="s">
        <v>992</v>
      </c>
      <c r="G911" s="1" t="s">
        <v>264</v>
      </c>
      <c r="I911" s="1" t="s">
        <v>265</v>
      </c>
      <c r="K911" s="1" t="s">
        <v>1872</v>
      </c>
      <c r="N911" s="1" t="s">
        <v>1629</v>
      </c>
      <c r="O911" s="1" t="s">
        <v>34</v>
      </c>
      <c r="P911" s="1" t="s">
        <v>1938</v>
      </c>
      <c r="Q911" s="1" t="s">
        <v>1645</v>
      </c>
      <c r="R911" s="1" t="s">
        <v>1944</v>
      </c>
    </row>
    <row r="912" spans="1:18" x14ac:dyDescent="0.45">
      <c r="A912" s="6">
        <f t="shared" si="15"/>
        <v>1043</v>
      </c>
      <c r="B912" s="6">
        <f>COUNTIF(D$1:D912,D912)</f>
        <v>3</v>
      </c>
      <c r="C912" s="1">
        <v>104</v>
      </c>
      <c r="D912" s="1" t="s">
        <v>1157</v>
      </c>
      <c r="F912" s="1" t="s">
        <v>1158</v>
      </c>
      <c r="G912" s="1" t="s">
        <v>134</v>
      </c>
      <c r="I912" s="1" t="s">
        <v>278</v>
      </c>
      <c r="K912" s="1" t="s">
        <v>1873</v>
      </c>
      <c r="N912" s="1" t="s">
        <v>1629</v>
      </c>
      <c r="O912" s="1" t="s">
        <v>34</v>
      </c>
      <c r="P912" s="1" t="s">
        <v>1938</v>
      </c>
      <c r="Q912" s="1" t="s">
        <v>1645</v>
      </c>
      <c r="R912" s="1" t="s">
        <v>1944</v>
      </c>
    </row>
    <row r="913" spans="1:18" x14ac:dyDescent="0.45">
      <c r="A913" s="6">
        <f t="shared" si="15"/>
        <v>2204</v>
      </c>
      <c r="B913" s="6">
        <f>COUNTIF(D$1:D913,D913)</f>
        <v>4</v>
      </c>
      <c r="C913" s="1">
        <v>220</v>
      </c>
      <c r="D913" s="1" t="s">
        <v>1035</v>
      </c>
      <c r="F913" s="1" t="s">
        <v>1036</v>
      </c>
      <c r="G913" s="1" t="s">
        <v>264</v>
      </c>
      <c r="I913" s="1" t="s">
        <v>265</v>
      </c>
      <c r="K913" s="1" t="s">
        <v>1390</v>
      </c>
      <c r="N913" s="1" t="s">
        <v>1629</v>
      </c>
      <c r="O913" s="1" t="s">
        <v>34</v>
      </c>
      <c r="P913" s="1" t="s">
        <v>1938</v>
      </c>
      <c r="Q913" s="1" t="s">
        <v>1645</v>
      </c>
      <c r="R913" s="1" t="s">
        <v>1944</v>
      </c>
    </row>
    <row r="914" spans="1:18" x14ac:dyDescent="0.45">
      <c r="A914" s="6">
        <f t="shared" si="15"/>
        <v>2332</v>
      </c>
      <c r="B914" s="6">
        <f>COUNTIF(D$1:D914,D914)</f>
        <v>2</v>
      </c>
      <c r="C914" s="1">
        <v>233</v>
      </c>
      <c r="D914" s="1" t="s">
        <v>1337</v>
      </c>
      <c r="F914" s="1" t="s">
        <v>1338</v>
      </c>
      <c r="G914" s="1" t="s">
        <v>264</v>
      </c>
      <c r="I914" s="1" t="s">
        <v>272</v>
      </c>
      <c r="K914" s="1" t="s">
        <v>970</v>
      </c>
      <c r="N914" s="1" t="s">
        <v>1629</v>
      </c>
      <c r="O914" s="1" t="s">
        <v>34</v>
      </c>
      <c r="P914" s="1" t="s">
        <v>1938</v>
      </c>
      <c r="Q914" s="1" t="s">
        <v>1645</v>
      </c>
      <c r="R914" s="1" t="s">
        <v>1944</v>
      </c>
    </row>
    <row r="915" spans="1:18" x14ac:dyDescent="0.45">
      <c r="A915" s="6">
        <f t="shared" si="15"/>
        <v>2283</v>
      </c>
      <c r="B915" s="6">
        <f>COUNTIF(D$1:D915,D915)</f>
        <v>3</v>
      </c>
      <c r="C915" s="1">
        <v>228</v>
      </c>
      <c r="D915" s="1" t="s">
        <v>310</v>
      </c>
      <c r="F915" s="1" t="s">
        <v>311</v>
      </c>
      <c r="G915" s="1" t="s">
        <v>264</v>
      </c>
      <c r="I915" s="1" t="s">
        <v>251</v>
      </c>
      <c r="K915" s="1" t="s">
        <v>1874</v>
      </c>
      <c r="N915" s="1" t="s">
        <v>1629</v>
      </c>
      <c r="O915" s="1" t="s">
        <v>34</v>
      </c>
      <c r="P915" s="1" t="s">
        <v>1938</v>
      </c>
      <c r="Q915" s="1" t="s">
        <v>1645</v>
      </c>
      <c r="R915" s="1" t="s">
        <v>1944</v>
      </c>
    </row>
    <row r="916" spans="1:18" x14ac:dyDescent="0.45">
      <c r="A916" s="6">
        <f t="shared" si="15"/>
        <v>2293</v>
      </c>
      <c r="B916" s="6">
        <f>COUNTIF(D$1:D916,D916)</f>
        <v>3</v>
      </c>
      <c r="C916" s="1">
        <v>229</v>
      </c>
      <c r="D916" s="1" t="s">
        <v>327</v>
      </c>
      <c r="F916" s="1" t="s">
        <v>328</v>
      </c>
      <c r="G916" s="1" t="s">
        <v>264</v>
      </c>
      <c r="I916" s="1" t="s">
        <v>251</v>
      </c>
      <c r="K916" s="1" t="s">
        <v>1151</v>
      </c>
      <c r="N916" s="1" t="s">
        <v>1629</v>
      </c>
      <c r="O916" s="1" t="s">
        <v>34</v>
      </c>
      <c r="P916" s="1" t="s">
        <v>1938</v>
      </c>
      <c r="Q916" s="1" t="s">
        <v>1645</v>
      </c>
      <c r="R916" s="1" t="s">
        <v>1944</v>
      </c>
    </row>
    <row r="917" spans="1:18" x14ac:dyDescent="0.45">
      <c r="A917" s="6">
        <f t="shared" si="15"/>
        <v>2342</v>
      </c>
      <c r="B917" s="6">
        <f>COUNTIF(D$1:D917,D917)</f>
        <v>2</v>
      </c>
      <c r="C917" s="1">
        <v>234</v>
      </c>
      <c r="D917" s="1" t="s">
        <v>1331</v>
      </c>
      <c r="F917" s="1" t="s">
        <v>1332</v>
      </c>
      <c r="G917" s="1" t="s">
        <v>264</v>
      </c>
      <c r="I917" s="1" t="s">
        <v>272</v>
      </c>
      <c r="K917" s="1" t="s">
        <v>1875</v>
      </c>
      <c r="N917" s="1" t="s">
        <v>1629</v>
      </c>
      <c r="O917" s="1" t="s">
        <v>34</v>
      </c>
      <c r="P917" s="1" t="s">
        <v>1938</v>
      </c>
      <c r="Q917" s="1" t="s">
        <v>1645</v>
      </c>
      <c r="R917" s="1" t="s">
        <v>1944</v>
      </c>
    </row>
    <row r="918" spans="1:18" x14ac:dyDescent="0.45">
      <c r="A918" s="6">
        <f t="shared" si="15"/>
        <v>1113</v>
      </c>
      <c r="B918" s="6">
        <f>COUNTIF(D$1:D918,D918)</f>
        <v>3</v>
      </c>
      <c r="C918" s="1">
        <v>111</v>
      </c>
      <c r="D918" s="1" t="s">
        <v>341</v>
      </c>
      <c r="F918" s="1" t="s">
        <v>342</v>
      </c>
      <c r="G918" s="1" t="s">
        <v>134</v>
      </c>
      <c r="I918" s="1" t="s">
        <v>251</v>
      </c>
      <c r="K918" s="1" t="s">
        <v>592</v>
      </c>
      <c r="N918" s="1" t="s">
        <v>1629</v>
      </c>
      <c r="O918" s="1" t="s">
        <v>34</v>
      </c>
      <c r="P918" s="1" t="s">
        <v>1938</v>
      </c>
      <c r="Q918" s="1" t="s">
        <v>1645</v>
      </c>
      <c r="R918" s="1" t="s">
        <v>1944</v>
      </c>
    </row>
    <row r="919" spans="1:18" x14ac:dyDescent="0.45">
      <c r="A919" s="6">
        <f t="shared" si="15"/>
        <v>2313</v>
      </c>
      <c r="B919" s="6">
        <f>COUNTIF(D$1:D919,D919)</f>
        <v>3</v>
      </c>
      <c r="C919" s="1">
        <v>231</v>
      </c>
      <c r="D919" s="1" t="s">
        <v>319</v>
      </c>
      <c r="F919" s="1" t="s">
        <v>320</v>
      </c>
      <c r="G919" s="1" t="s">
        <v>264</v>
      </c>
      <c r="I919" s="1" t="s">
        <v>251</v>
      </c>
      <c r="K919" s="1" t="s">
        <v>1876</v>
      </c>
      <c r="N919" s="1" t="s">
        <v>1629</v>
      </c>
      <c r="O919" s="1" t="s">
        <v>34</v>
      </c>
      <c r="P919" s="1" t="s">
        <v>1938</v>
      </c>
      <c r="Q919" s="1" t="s">
        <v>1645</v>
      </c>
      <c r="R919" s="1" t="s">
        <v>1944</v>
      </c>
    </row>
    <row r="920" spans="1:18" x14ac:dyDescent="0.45">
      <c r="A920" s="6">
        <f t="shared" si="15"/>
        <v>2352</v>
      </c>
      <c r="B920" s="6">
        <f>COUNTIF(D$1:D920,D920)</f>
        <v>2</v>
      </c>
      <c r="C920" s="1">
        <v>235</v>
      </c>
      <c r="D920" s="1" t="s">
        <v>1340</v>
      </c>
      <c r="F920" s="1" t="s">
        <v>1341</v>
      </c>
      <c r="G920" s="1" t="s">
        <v>264</v>
      </c>
      <c r="I920" s="1" t="s">
        <v>272</v>
      </c>
      <c r="K920" s="1" t="s">
        <v>1877</v>
      </c>
      <c r="N920" s="1" t="s">
        <v>1629</v>
      </c>
      <c r="O920" s="1" t="s">
        <v>34</v>
      </c>
      <c r="P920" s="1" t="s">
        <v>1938</v>
      </c>
      <c r="Q920" s="1" t="s">
        <v>1645</v>
      </c>
      <c r="R920" s="1" t="s">
        <v>1944</v>
      </c>
    </row>
    <row r="921" spans="1:18" x14ac:dyDescent="0.45">
      <c r="A921" s="6">
        <f t="shared" si="15"/>
        <v>2303</v>
      </c>
      <c r="B921" s="6">
        <f>COUNTIF(D$1:D921,D921)</f>
        <v>3</v>
      </c>
      <c r="C921" s="1">
        <v>230</v>
      </c>
      <c r="D921" s="1" t="s">
        <v>313</v>
      </c>
      <c r="F921" s="1" t="s">
        <v>314</v>
      </c>
      <c r="G921" s="1" t="s">
        <v>264</v>
      </c>
      <c r="I921" s="1" t="s">
        <v>251</v>
      </c>
      <c r="K921" s="1" t="s">
        <v>1878</v>
      </c>
      <c r="N921" s="1" t="s">
        <v>1629</v>
      </c>
      <c r="O921" s="1" t="s">
        <v>34</v>
      </c>
      <c r="P921" s="1" t="s">
        <v>1938</v>
      </c>
      <c r="Q921" s="1" t="s">
        <v>1645</v>
      </c>
      <c r="R921" s="1" t="s">
        <v>1944</v>
      </c>
    </row>
    <row r="922" spans="1:18" x14ac:dyDescent="0.45">
      <c r="A922" s="6">
        <f t="shared" si="15"/>
        <v>1134</v>
      </c>
      <c r="B922" s="6">
        <f>COUNTIF(D$1:D922,D922)</f>
        <v>4</v>
      </c>
      <c r="C922" s="1">
        <v>113</v>
      </c>
      <c r="D922" s="1" t="s">
        <v>325</v>
      </c>
      <c r="F922" s="1" t="s">
        <v>326</v>
      </c>
      <c r="G922" s="1" t="s">
        <v>134</v>
      </c>
      <c r="I922" s="1" t="s">
        <v>272</v>
      </c>
      <c r="K922" s="1" t="s">
        <v>1879</v>
      </c>
      <c r="N922" s="1" t="s">
        <v>1629</v>
      </c>
      <c r="O922" s="1" t="s">
        <v>34</v>
      </c>
      <c r="P922" s="1" t="s">
        <v>1938</v>
      </c>
      <c r="Q922" s="1" t="s">
        <v>1645</v>
      </c>
      <c r="R922" s="1" t="s">
        <v>1944</v>
      </c>
    </row>
    <row r="923" spans="1:18" x14ac:dyDescent="0.45">
      <c r="A923" s="6">
        <f t="shared" si="15"/>
        <v>1124</v>
      </c>
      <c r="B923" s="6">
        <f>COUNTIF(D$1:D923,D923)</f>
        <v>4</v>
      </c>
      <c r="C923" s="1">
        <v>112</v>
      </c>
      <c r="D923" s="1" t="s">
        <v>316</v>
      </c>
      <c r="F923" s="1" t="s">
        <v>317</v>
      </c>
      <c r="G923" s="1" t="s">
        <v>134</v>
      </c>
      <c r="I923" s="1" t="s">
        <v>272</v>
      </c>
      <c r="K923" s="1" t="s">
        <v>1648</v>
      </c>
      <c r="N923" s="1" t="s">
        <v>1629</v>
      </c>
      <c r="O923" s="1" t="s">
        <v>34</v>
      </c>
      <c r="P923" s="1" t="s">
        <v>1938</v>
      </c>
      <c r="Q923" s="1" t="s">
        <v>1645</v>
      </c>
      <c r="R923" s="1" t="s">
        <v>1944</v>
      </c>
    </row>
    <row r="924" spans="1:18" x14ac:dyDescent="0.45">
      <c r="A924" s="6">
        <f t="shared" si="15"/>
        <v>2272</v>
      </c>
      <c r="B924" s="6">
        <f>COUNTIF(D$1:D924,D924)</f>
        <v>2</v>
      </c>
      <c r="C924" s="1">
        <v>227</v>
      </c>
      <c r="D924" s="1" t="s">
        <v>996</v>
      </c>
      <c r="F924" s="1" t="s">
        <v>997</v>
      </c>
      <c r="G924" s="1" t="s">
        <v>264</v>
      </c>
      <c r="I924" s="1" t="s">
        <v>239</v>
      </c>
      <c r="K924" s="1" t="s">
        <v>1648</v>
      </c>
      <c r="N924" s="1" t="s">
        <v>1629</v>
      </c>
      <c r="O924" s="1" t="s">
        <v>34</v>
      </c>
      <c r="P924" s="1" t="s">
        <v>1938</v>
      </c>
      <c r="Q924" s="1" t="s">
        <v>1645</v>
      </c>
      <c r="R924" s="1" t="s">
        <v>1944</v>
      </c>
    </row>
    <row r="925" spans="1:18" x14ac:dyDescent="0.45">
      <c r="A925" s="6">
        <f t="shared" si="15"/>
        <v>5133</v>
      </c>
      <c r="B925" s="6">
        <f>COUNTIF(D$1:D925,D925)</f>
        <v>3</v>
      </c>
      <c r="C925" s="1">
        <v>513</v>
      </c>
      <c r="D925" s="1" t="s">
        <v>1116</v>
      </c>
      <c r="F925" s="1" t="s">
        <v>1117</v>
      </c>
      <c r="G925" s="1" t="s">
        <v>243</v>
      </c>
      <c r="I925" s="1" t="s">
        <v>265</v>
      </c>
      <c r="K925" s="1" t="s">
        <v>1648</v>
      </c>
      <c r="N925" s="1" t="s">
        <v>1629</v>
      </c>
      <c r="O925" s="1" t="s">
        <v>34</v>
      </c>
      <c r="P925" s="1" t="s">
        <v>1938</v>
      </c>
      <c r="Q925" s="1" t="s">
        <v>1645</v>
      </c>
      <c r="R925" s="1" t="s">
        <v>1944</v>
      </c>
    </row>
    <row r="926" spans="1:18" x14ac:dyDescent="0.45">
      <c r="A926" s="6">
        <f t="shared" si="15"/>
        <v>2043</v>
      </c>
      <c r="B926" s="6">
        <f>COUNTIF(D$1:D926,D926)</f>
        <v>3</v>
      </c>
      <c r="C926" s="1">
        <v>204</v>
      </c>
      <c r="D926" s="1" t="s">
        <v>1112</v>
      </c>
      <c r="F926" s="1" t="s">
        <v>1113</v>
      </c>
      <c r="G926" s="1" t="s">
        <v>264</v>
      </c>
      <c r="I926" s="1" t="s">
        <v>278</v>
      </c>
      <c r="K926" s="1" t="s">
        <v>1648</v>
      </c>
      <c r="N926" s="1" t="s">
        <v>1629</v>
      </c>
      <c r="O926" s="1" t="s">
        <v>34</v>
      </c>
      <c r="P926" s="1" t="s">
        <v>1938</v>
      </c>
      <c r="Q926" s="1" t="s">
        <v>1645</v>
      </c>
      <c r="R926" s="1" t="s">
        <v>1944</v>
      </c>
    </row>
    <row r="927" spans="1:18" x14ac:dyDescent="0.45">
      <c r="A927" s="6">
        <f t="shared" si="15"/>
        <v>5171</v>
      </c>
      <c r="B927" s="6">
        <f>COUNTIF(D$1:D927,D927)</f>
        <v>1</v>
      </c>
      <c r="C927" s="1">
        <v>517</v>
      </c>
      <c r="D927" s="1" t="s">
        <v>1880</v>
      </c>
      <c r="F927" s="1" t="s">
        <v>1881</v>
      </c>
      <c r="G927" s="1" t="s">
        <v>243</v>
      </c>
      <c r="I927" s="1" t="s">
        <v>278</v>
      </c>
      <c r="K927" s="1" t="s">
        <v>1648</v>
      </c>
      <c r="N927" s="1" t="s">
        <v>1629</v>
      </c>
      <c r="O927" s="1" t="s">
        <v>34</v>
      </c>
      <c r="P927" s="1" t="s">
        <v>1938</v>
      </c>
      <c r="Q927" s="1" t="s">
        <v>1645</v>
      </c>
      <c r="R927" s="1" t="s">
        <v>1944</v>
      </c>
    </row>
    <row r="928" spans="1:18" x14ac:dyDescent="0.45">
      <c r="A928" s="6">
        <f t="shared" si="15"/>
        <v>10003</v>
      </c>
      <c r="B928" s="6">
        <f>COUNTIF(D$1:D928,D928)</f>
        <v>3</v>
      </c>
      <c r="C928" s="1">
        <v>1000</v>
      </c>
      <c r="D928" s="1" t="s">
        <v>879</v>
      </c>
      <c r="F928" s="1" t="s">
        <v>880</v>
      </c>
      <c r="G928" s="1" t="s">
        <v>141</v>
      </c>
      <c r="I928" s="1" t="s">
        <v>87</v>
      </c>
      <c r="K928" s="1" t="s">
        <v>1882</v>
      </c>
      <c r="M928" s="1" t="s">
        <v>1883</v>
      </c>
      <c r="N928" s="1" t="s">
        <v>1624</v>
      </c>
      <c r="O928" s="1" t="s">
        <v>34</v>
      </c>
      <c r="P928" s="1" t="s">
        <v>38</v>
      </c>
      <c r="Q928" s="1" t="s">
        <v>1645</v>
      </c>
      <c r="R928" s="1" t="s">
        <v>1944</v>
      </c>
    </row>
    <row r="929" spans="1:18" x14ac:dyDescent="0.45">
      <c r="A929" s="6">
        <f t="shared" si="15"/>
        <v>50562</v>
      </c>
      <c r="B929" s="6">
        <f>COUNTIF(D$1:D929,D929)</f>
        <v>2</v>
      </c>
      <c r="C929" s="1">
        <v>5056</v>
      </c>
      <c r="D929" s="1" t="s">
        <v>1381</v>
      </c>
      <c r="F929" s="1" t="s">
        <v>1382</v>
      </c>
      <c r="G929" s="1" t="s">
        <v>145</v>
      </c>
      <c r="I929" s="1" t="s">
        <v>70</v>
      </c>
      <c r="K929" s="1" t="s">
        <v>1884</v>
      </c>
      <c r="M929" s="1" t="s">
        <v>1755</v>
      </c>
      <c r="N929" s="1" t="s">
        <v>1624</v>
      </c>
      <c r="O929" s="1" t="s">
        <v>34</v>
      </c>
      <c r="P929" s="1" t="s">
        <v>38</v>
      </c>
      <c r="Q929" s="1" t="s">
        <v>1645</v>
      </c>
      <c r="R929" s="1" t="s">
        <v>1944</v>
      </c>
    </row>
    <row r="930" spans="1:18" x14ac:dyDescent="0.45">
      <c r="A930" s="6">
        <f t="shared" si="15"/>
        <v>33002</v>
      </c>
      <c r="B930" s="6">
        <f>COUNTIF(D$1:D930,D930)</f>
        <v>2</v>
      </c>
      <c r="C930" s="1">
        <v>3300</v>
      </c>
      <c r="D930" s="1" t="s">
        <v>598</v>
      </c>
      <c r="F930" s="1" t="s">
        <v>599</v>
      </c>
      <c r="G930" s="1" t="s">
        <v>55</v>
      </c>
      <c r="I930" s="1" t="s">
        <v>51</v>
      </c>
      <c r="K930" s="1" t="s">
        <v>1885</v>
      </c>
      <c r="M930" s="1" t="s">
        <v>776</v>
      </c>
      <c r="N930" s="1" t="s">
        <v>1624</v>
      </c>
      <c r="O930" s="1" t="s">
        <v>34</v>
      </c>
      <c r="P930" s="1" t="s">
        <v>38</v>
      </c>
      <c r="Q930" s="1" t="s">
        <v>1645</v>
      </c>
      <c r="R930" s="1" t="s">
        <v>1944</v>
      </c>
    </row>
    <row r="931" spans="1:18" x14ac:dyDescent="0.45">
      <c r="A931" s="6">
        <f t="shared" si="15"/>
        <v>53532</v>
      </c>
      <c r="B931" s="6">
        <f>COUNTIF(D$1:D931,D931)</f>
        <v>2</v>
      </c>
      <c r="C931" s="1">
        <v>5353</v>
      </c>
      <c r="D931" s="1" t="s">
        <v>858</v>
      </c>
      <c r="F931" s="1" t="s">
        <v>859</v>
      </c>
      <c r="G931" s="1" t="s">
        <v>152</v>
      </c>
      <c r="I931" s="1" t="s">
        <v>87</v>
      </c>
      <c r="K931" s="1" t="s">
        <v>1886</v>
      </c>
      <c r="M931" s="1" t="s">
        <v>698</v>
      </c>
      <c r="N931" s="1" t="s">
        <v>1624</v>
      </c>
      <c r="O931" s="1" t="s">
        <v>34</v>
      </c>
      <c r="P931" s="1" t="s">
        <v>38</v>
      </c>
      <c r="Q931" s="1" t="s">
        <v>1645</v>
      </c>
      <c r="R931" s="1" t="s">
        <v>1944</v>
      </c>
    </row>
    <row r="932" spans="1:18" x14ac:dyDescent="0.45">
      <c r="A932" s="6">
        <f t="shared" si="15"/>
        <v>10033</v>
      </c>
      <c r="B932" s="6">
        <f>COUNTIF(D$1:D932,D932)</f>
        <v>3</v>
      </c>
      <c r="C932" s="1">
        <v>1003</v>
      </c>
      <c r="D932" s="1" t="s">
        <v>841</v>
      </c>
      <c r="F932" s="1" t="s">
        <v>842</v>
      </c>
      <c r="G932" s="1" t="s">
        <v>141</v>
      </c>
      <c r="I932" s="1" t="s">
        <v>87</v>
      </c>
      <c r="K932" s="1" t="s">
        <v>1887</v>
      </c>
      <c r="M932" s="1" t="s">
        <v>1785</v>
      </c>
      <c r="N932" s="1" t="s">
        <v>1624</v>
      </c>
      <c r="O932" s="1" t="s">
        <v>34</v>
      </c>
      <c r="P932" s="1" t="s">
        <v>38</v>
      </c>
      <c r="Q932" s="1" t="s">
        <v>1645</v>
      </c>
      <c r="R932" s="1" t="s">
        <v>1944</v>
      </c>
    </row>
    <row r="933" spans="1:18" x14ac:dyDescent="0.45">
      <c r="A933" s="6">
        <f t="shared" ref="A933:A973" si="16">IFERROR(C933*10+B933,"")</f>
        <v>30693</v>
      </c>
      <c r="B933" s="6">
        <f>COUNTIF(D$1:D933,D933)</f>
        <v>3</v>
      </c>
      <c r="C933" s="1">
        <v>3069</v>
      </c>
      <c r="D933" s="1" t="s">
        <v>582</v>
      </c>
      <c r="F933" s="1" t="s">
        <v>583</v>
      </c>
      <c r="G933" s="1" t="s">
        <v>63</v>
      </c>
      <c r="I933" s="1" t="s">
        <v>64</v>
      </c>
      <c r="K933" s="1" t="s">
        <v>1888</v>
      </c>
      <c r="M933" s="1" t="s">
        <v>1379</v>
      </c>
      <c r="N933" s="1" t="s">
        <v>1624</v>
      </c>
      <c r="O933" s="1" t="s">
        <v>34</v>
      </c>
      <c r="P933" s="1" t="s">
        <v>38</v>
      </c>
      <c r="Q933" s="1" t="s">
        <v>1645</v>
      </c>
      <c r="R933" s="1" t="s">
        <v>1944</v>
      </c>
    </row>
    <row r="934" spans="1:18" x14ac:dyDescent="0.45">
      <c r="A934" s="6">
        <f t="shared" si="16"/>
        <v>1563</v>
      </c>
      <c r="B934" s="6">
        <f>COUNTIF(D$1:D934,D934)</f>
        <v>3</v>
      </c>
      <c r="C934" s="1">
        <v>156</v>
      </c>
      <c r="D934" s="1" t="s">
        <v>806</v>
      </c>
      <c r="F934" s="1" t="s">
        <v>807</v>
      </c>
      <c r="G934" s="1" t="s">
        <v>134</v>
      </c>
      <c r="I934" s="1" t="s">
        <v>70</v>
      </c>
      <c r="K934" s="1" t="s">
        <v>1889</v>
      </c>
      <c r="M934" s="1" t="s">
        <v>1691</v>
      </c>
      <c r="N934" s="1" t="s">
        <v>1624</v>
      </c>
      <c r="O934" s="1" t="s">
        <v>34</v>
      </c>
      <c r="P934" s="1" t="s">
        <v>38</v>
      </c>
      <c r="Q934" s="1" t="s">
        <v>1645</v>
      </c>
      <c r="R934" s="1" t="s">
        <v>1944</v>
      </c>
    </row>
    <row r="935" spans="1:18" x14ac:dyDescent="0.45">
      <c r="A935" s="6">
        <f t="shared" si="16"/>
        <v>33093</v>
      </c>
      <c r="B935" s="6">
        <f>COUNTIF(D$1:D935,D935)</f>
        <v>3</v>
      </c>
      <c r="C935" s="1">
        <v>3309</v>
      </c>
      <c r="D935" s="1" t="s">
        <v>548</v>
      </c>
      <c r="F935" s="1" t="s">
        <v>549</v>
      </c>
      <c r="G935" s="1" t="s">
        <v>55</v>
      </c>
      <c r="I935" s="1" t="s">
        <v>56</v>
      </c>
      <c r="K935" s="1" t="s">
        <v>1890</v>
      </c>
      <c r="M935" s="1" t="s">
        <v>1769</v>
      </c>
      <c r="N935" s="1" t="s">
        <v>1624</v>
      </c>
      <c r="O935" s="1" t="s">
        <v>34</v>
      </c>
      <c r="P935" s="1" t="s">
        <v>38</v>
      </c>
      <c r="Q935" s="1" t="s">
        <v>1645</v>
      </c>
      <c r="R935" s="1" t="s">
        <v>1944</v>
      </c>
    </row>
    <row r="936" spans="1:18" x14ac:dyDescent="0.45">
      <c r="A936" s="6">
        <f t="shared" si="16"/>
        <v>33152</v>
      </c>
      <c r="B936" s="6">
        <f>COUNTIF(D$1:D936,D936)</f>
        <v>2</v>
      </c>
      <c r="C936" s="1">
        <v>3315</v>
      </c>
      <c r="D936" s="1" t="s">
        <v>585</v>
      </c>
      <c r="F936" s="1" t="s">
        <v>586</v>
      </c>
      <c r="G936" s="1" t="s">
        <v>55</v>
      </c>
      <c r="I936" s="1" t="s">
        <v>64</v>
      </c>
      <c r="K936" s="1" t="s">
        <v>1891</v>
      </c>
      <c r="M936" s="1" t="s">
        <v>1892</v>
      </c>
      <c r="N936" s="1" t="s">
        <v>1624</v>
      </c>
      <c r="O936" s="1" t="s">
        <v>34</v>
      </c>
      <c r="P936" s="1" t="s">
        <v>38</v>
      </c>
      <c r="Q936" s="1" t="s">
        <v>1645</v>
      </c>
      <c r="R936" s="1" t="s">
        <v>1944</v>
      </c>
    </row>
    <row r="937" spans="1:18" x14ac:dyDescent="0.45">
      <c r="A937" s="6">
        <f t="shared" si="16"/>
        <v>12522</v>
      </c>
      <c r="B937" s="6">
        <f>COUNTIF(D$1:D937,D937)</f>
        <v>2</v>
      </c>
      <c r="C937" s="1">
        <v>1252</v>
      </c>
      <c r="D937" s="1" t="s">
        <v>812</v>
      </c>
      <c r="F937" s="1" t="s">
        <v>813</v>
      </c>
      <c r="G937" s="1" t="s">
        <v>701</v>
      </c>
      <c r="I937" s="1" t="s">
        <v>70</v>
      </c>
      <c r="K937" s="1" t="s">
        <v>1893</v>
      </c>
      <c r="M937" s="1" t="s">
        <v>1755</v>
      </c>
      <c r="N937" s="1" t="s">
        <v>1624</v>
      </c>
      <c r="O937" s="1" t="s">
        <v>34</v>
      </c>
      <c r="P937" s="1" t="s">
        <v>38</v>
      </c>
      <c r="Q937" s="1" t="s">
        <v>1645</v>
      </c>
      <c r="R937" s="1" t="s">
        <v>1944</v>
      </c>
    </row>
    <row r="938" spans="1:18" x14ac:dyDescent="0.45">
      <c r="A938" s="6">
        <f t="shared" si="16"/>
        <v>25032</v>
      </c>
      <c r="B938" s="6">
        <f>COUNTIF(D$1:D938,D938)</f>
        <v>2</v>
      </c>
      <c r="C938" s="1">
        <v>2503</v>
      </c>
      <c r="D938" s="1" t="s">
        <v>834</v>
      </c>
      <c r="F938" s="1" t="s">
        <v>835</v>
      </c>
      <c r="G938" s="1" t="s">
        <v>98</v>
      </c>
      <c r="I938" s="1" t="s">
        <v>87</v>
      </c>
      <c r="K938" s="1" t="s">
        <v>1894</v>
      </c>
      <c r="M938" s="1" t="s">
        <v>1785</v>
      </c>
      <c r="N938" s="1" t="s">
        <v>1624</v>
      </c>
      <c r="O938" s="1" t="s">
        <v>34</v>
      </c>
      <c r="P938" s="1" t="s">
        <v>38</v>
      </c>
      <c r="Q938" s="1" t="s">
        <v>1645</v>
      </c>
      <c r="R938" s="1" t="s">
        <v>1944</v>
      </c>
    </row>
    <row r="939" spans="1:18" x14ac:dyDescent="0.45">
      <c r="A939" s="6">
        <f t="shared" si="16"/>
        <v>54242</v>
      </c>
      <c r="B939" s="6">
        <f>COUNTIF(D$1:D939,D939)</f>
        <v>2</v>
      </c>
      <c r="C939" s="1">
        <v>5424</v>
      </c>
      <c r="D939" s="1" t="s">
        <v>1260</v>
      </c>
      <c r="F939" s="1" t="s">
        <v>1261</v>
      </c>
      <c r="G939" s="1" t="s">
        <v>106</v>
      </c>
      <c r="I939" s="1" t="s">
        <v>79</v>
      </c>
      <c r="K939" s="1" t="s">
        <v>1894</v>
      </c>
      <c r="M939" s="1" t="s">
        <v>1379</v>
      </c>
      <c r="N939" s="1" t="s">
        <v>1624</v>
      </c>
      <c r="O939" s="1" t="s">
        <v>34</v>
      </c>
      <c r="P939" s="1" t="s">
        <v>38</v>
      </c>
      <c r="Q939" s="1" t="s">
        <v>1645</v>
      </c>
      <c r="R939" s="1" t="s">
        <v>1944</v>
      </c>
    </row>
    <row r="940" spans="1:18" x14ac:dyDescent="0.45">
      <c r="A940" s="6">
        <f t="shared" si="16"/>
        <v>10103</v>
      </c>
      <c r="B940" s="6">
        <f>COUNTIF(D$1:D940,D940)</f>
        <v>3</v>
      </c>
      <c r="C940" s="1">
        <v>1010</v>
      </c>
      <c r="D940" s="1" t="s">
        <v>751</v>
      </c>
      <c r="F940" s="1" t="s">
        <v>752</v>
      </c>
      <c r="G940" s="1" t="s">
        <v>141</v>
      </c>
      <c r="I940" s="1" t="s">
        <v>70</v>
      </c>
      <c r="K940" s="1" t="s">
        <v>1895</v>
      </c>
      <c r="M940" s="1" t="s">
        <v>698</v>
      </c>
      <c r="N940" s="1" t="s">
        <v>1624</v>
      </c>
      <c r="O940" s="1" t="s">
        <v>34</v>
      </c>
      <c r="P940" s="1" t="s">
        <v>38</v>
      </c>
      <c r="Q940" s="1" t="s">
        <v>1645</v>
      </c>
      <c r="R940" s="1" t="s">
        <v>1944</v>
      </c>
    </row>
    <row r="941" spans="1:18" x14ac:dyDescent="0.45">
      <c r="A941" s="6">
        <f t="shared" si="16"/>
        <v>23573</v>
      </c>
      <c r="B941" s="6">
        <f>COUNTIF(D$1:D941,D941)</f>
        <v>3</v>
      </c>
      <c r="C941" s="1">
        <v>2357</v>
      </c>
      <c r="D941" s="1" t="s">
        <v>809</v>
      </c>
      <c r="F941" s="1" t="s">
        <v>810</v>
      </c>
      <c r="G941" s="1" t="s">
        <v>649</v>
      </c>
      <c r="I941" s="1" t="s">
        <v>70</v>
      </c>
      <c r="K941" s="1" t="s">
        <v>1896</v>
      </c>
      <c r="M941" s="1" t="s">
        <v>27</v>
      </c>
      <c r="N941" s="1" t="s">
        <v>1624</v>
      </c>
      <c r="O941" s="1" t="s">
        <v>34</v>
      </c>
      <c r="P941" s="1" t="s">
        <v>38</v>
      </c>
      <c r="Q941" s="1" t="s">
        <v>1645</v>
      </c>
      <c r="R941" s="1" t="s">
        <v>1944</v>
      </c>
    </row>
    <row r="942" spans="1:18" x14ac:dyDescent="0.45">
      <c r="A942" s="6">
        <f t="shared" si="16"/>
        <v>30533</v>
      </c>
      <c r="B942" s="6">
        <f>COUNTIF(D$1:D942,D942)</f>
        <v>3</v>
      </c>
      <c r="C942" s="1">
        <v>3053</v>
      </c>
      <c r="D942" s="1" t="s">
        <v>539</v>
      </c>
      <c r="F942" s="1" t="s">
        <v>540</v>
      </c>
      <c r="G942" s="1" t="s">
        <v>63</v>
      </c>
      <c r="I942" s="1" t="s">
        <v>51</v>
      </c>
      <c r="K942" s="1" t="s">
        <v>1765</v>
      </c>
      <c r="M942" s="1" t="s">
        <v>1897</v>
      </c>
      <c r="N942" s="1" t="s">
        <v>1624</v>
      </c>
      <c r="O942" s="1" t="s">
        <v>34</v>
      </c>
      <c r="P942" s="1" t="s">
        <v>38</v>
      </c>
      <c r="Q942" s="1" t="s">
        <v>1645</v>
      </c>
      <c r="R942" s="1" t="s">
        <v>1944</v>
      </c>
    </row>
    <row r="943" spans="1:18" x14ac:dyDescent="0.45">
      <c r="A943" s="6">
        <f t="shared" si="16"/>
        <v>53642</v>
      </c>
      <c r="B943" s="6">
        <f>COUNTIF(D$1:D943,D943)</f>
        <v>2</v>
      </c>
      <c r="C943" s="1">
        <v>5364</v>
      </c>
      <c r="D943" s="1" t="s">
        <v>791</v>
      </c>
      <c r="F943" s="1" t="s">
        <v>792</v>
      </c>
      <c r="G943" s="1" t="s">
        <v>152</v>
      </c>
      <c r="I943" s="1" t="s">
        <v>70</v>
      </c>
      <c r="K943" s="1" t="s">
        <v>1648</v>
      </c>
      <c r="N943" s="1" t="s">
        <v>1624</v>
      </c>
      <c r="O943" s="1" t="s">
        <v>34</v>
      </c>
      <c r="P943" s="1" t="s">
        <v>38</v>
      </c>
      <c r="Q943" s="1" t="s">
        <v>1645</v>
      </c>
      <c r="R943" s="1" t="s">
        <v>1944</v>
      </c>
    </row>
    <row r="944" spans="1:18" x14ac:dyDescent="0.45">
      <c r="A944" s="6">
        <f t="shared" si="16"/>
        <v>10562</v>
      </c>
      <c r="B944" s="6">
        <f>COUNTIF(D$1:D944,D944)</f>
        <v>2</v>
      </c>
      <c r="C944" s="1">
        <v>1056</v>
      </c>
      <c r="D944" s="1" t="s">
        <v>897</v>
      </c>
      <c r="F944" s="1" t="s">
        <v>898</v>
      </c>
      <c r="G944" s="1" t="s">
        <v>102</v>
      </c>
      <c r="I944" s="1" t="s">
        <v>70</v>
      </c>
      <c r="K944" s="1" t="s">
        <v>1648</v>
      </c>
      <c r="N944" s="1" t="s">
        <v>1624</v>
      </c>
      <c r="O944" s="1" t="s">
        <v>34</v>
      </c>
      <c r="P944" s="1" t="s">
        <v>38</v>
      </c>
      <c r="Q944" s="1" t="s">
        <v>1645</v>
      </c>
      <c r="R944" s="1" t="s">
        <v>1944</v>
      </c>
    </row>
    <row r="945" spans="1:18" x14ac:dyDescent="0.45">
      <c r="A945" s="6">
        <f t="shared" si="16"/>
        <v>33471</v>
      </c>
      <c r="B945" s="6">
        <f>COUNTIF(D$1:D945,D945)</f>
        <v>1</v>
      </c>
      <c r="C945" s="1">
        <v>3347</v>
      </c>
      <c r="D945" s="1" t="s">
        <v>1898</v>
      </c>
      <c r="F945" s="1" t="s">
        <v>1899</v>
      </c>
      <c r="G945" s="1" t="s">
        <v>1900</v>
      </c>
      <c r="K945" s="1" t="s">
        <v>1648</v>
      </c>
      <c r="N945" s="1" t="s">
        <v>1624</v>
      </c>
      <c r="O945" s="1" t="s">
        <v>34</v>
      </c>
      <c r="P945" s="1" t="s">
        <v>38</v>
      </c>
      <c r="Q945" s="1" t="s">
        <v>1645</v>
      </c>
      <c r="R945" s="1" t="s">
        <v>1944</v>
      </c>
    </row>
    <row r="946" spans="1:18" x14ac:dyDescent="0.45">
      <c r="A946" s="6">
        <f t="shared" si="16"/>
        <v>50612</v>
      </c>
      <c r="B946" s="6">
        <f>COUNTIF(D$1:D946,D946)</f>
        <v>2</v>
      </c>
      <c r="C946" s="1">
        <v>5061</v>
      </c>
      <c r="D946" s="1" t="s">
        <v>754</v>
      </c>
      <c r="F946" s="1" t="s">
        <v>755</v>
      </c>
      <c r="G946" s="1" t="s">
        <v>145</v>
      </c>
      <c r="I946" s="1" t="s">
        <v>70</v>
      </c>
      <c r="K946" s="1" t="s">
        <v>1648</v>
      </c>
      <c r="N946" s="1" t="s">
        <v>1624</v>
      </c>
      <c r="O946" s="1" t="s">
        <v>34</v>
      </c>
      <c r="P946" s="1" t="s">
        <v>38</v>
      </c>
      <c r="Q946" s="1" t="s">
        <v>1645</v>
      </c>
      <c r="R946" s="1" t="s">
        <v>1944</v>
      </c>
    </row>
    <row r="947" spans="1:18" x14ac:dyDescent="0.45">
      <c r="A947" s="6">
        <f t="shared" si="16"/>
        <v>13134</v>
      </c>
      <c r="B947" s="6">
        <f>COUNTIF(D$1:D947,D947)</f>
        <v>4</v>
      </c>
      <c r="C947" s="1">
        <v>1313</v>
      </c>
      <c r="D947" s="1" t="s">
        <v>211</v>
      </c>
      <c r="F947" s="1" t="s">
        <v>212</v>
      </c>
      <c r="G947" s="1" t="s">
        <v>113</v>
      </c>
      <c r="I947" s="1" t="s">
        <v>70</v>
      </c>
      <c r="K947" s="1" t="s">
        <v>1648</v>
      </c>
      <c r="N947" s="1" t="s">
        <v>1624</v>
      </c>
      <c r="O947" s="1" t="s">
        <v>34</v>
      </c>
      <c r="P947" s="1" t="s">
        <v>38</v>
      </c>
      <c r="Q947" s="1" t="s">
        <v>1645</v>
      </c>
      <c r="R947" s="1" t="s">
        <v>1944</v>
      </c>
    </row>
    <row r="948" spans="1:18" x14ac:dyDescent="0.45">
      <c r="A948" s="6">
        <f t="shared" si="16"/>
        <v>30192</v>
      </c>
      <c r="B948" s="6">
        <f>COUNTIF(D$1:D948,D948)</f>
        <v>2</v>
      </c>
      <c r="C948" s="1">
        <v>3019</v>
      </c>
      <c r="D948" s="1" t="s">
        <v>562</v>
      </c>
      <c r="F948" s="1" t="s">
        <v>563</v>
      </c>
      <c r="G948" s="1" t="s">
        <v>50</v>
      </c>
      <c r="I948" s="1" t="s">
        <v>64</v>
      </c>
      <c r="K948" s="1" t="s">
        <v>1901</v>
      </c>
      <c r="M948" s="1" t="s">
        <v>1897</v>
      </c>
      <c r="N948" s="1" t="s">
        <v>1624</v>
      </c>
      <c r="O948" s="1" t="s">
        <v>34</v>
      </c>
      <c r="P948" s="1" t="s">
        <v>38</v>
      </c>
      <c r="Q948" s="1" t="s">
        <v>1645</v>
      </c>
      <c r="R948" s="1" t="s">
        <v>1944</v>
      </c>
    </row>
    <row r="949" spans="1:18" x14ac:dyDescent="0.45">
      <c r="A949" s="6">
        <f t="shared" si="16"/>
        <v>30273</v>
      </c>
      <c r="B949" s="6">
        <f>COUNTIF(D$1:D949,D949)</f>
        <v>3</v>
      </c>
      <c r="C949" s="1">
        <v>3027</v>
      </c>
      <c r="D949" s="1" t="s">
        <v>535</v>
      </c>
      <c r="F949" s="1" t="s">
        <v>536</v>
      </c>
      <c r="G949" s="1" t="s">
        <v>50</v>
      </c>
      <c r="I949" s="1" t="s">
        <v>64</v>
      </c>
      <c r="K949" s="1" t="s">
        <v>1902</v>
      </c>
      <c r="M949" s="1" t="s">
        <v>776</v>
      </c>
      <c r="N949" s="1" t="s">
        <v>1624</v>
      </c>
      <c r="O949" s="1" t="s">
        <v>34</v>
      </c>
      <c r="P949" s="1" t="s">
        <v>38</v>
      </c>
      <c r="Q949" s="1" t="s">
        <v>1645</v>
      </c>
      <c r="R949" s="1" t="s">
        <v>1944</v>
      </c>
    </row>
    <row r="950" spans="1:18" x14ac:dyDescent="0.45">
      <c r="A950" s="6">
        <f t="shared" si="16"/>
        <v>30242</v>
      </c>
      <c r="B950" s="6">
        <f>COUNTIF(D$1:D950,D950)</f>
        <v>2</v>
      </c>
      <c r="C950" s="1">
        <v>3024</v>
      </c>
      <c r="D950" s="1" t="s">
        <v>1569</v>
      </c>
      <c r="F950" s="1" t="s">
        <v>1570</v>
      </c>
      <c r="G950" s="1" t="s">
        <v>50</v>
      </c>
      <c r="I950" s="1" t="s">
        <v>64</v>
      </c>
      <c r="K950" s="1" t="s">
        <v>1903</v>
      </c>
      <c r="M950" s="1" t="s">
        <v>1897</v>
      </c>
      <c r="N950" s="1" t="s">
        <v>1624</v>
      </c>
      <c r="O950" s="1" t="s">
        <v>34</v>
      </c>
      <c r="P950" s="1" t="s">
        <v>38</v>
      </c>
      <c r="Q950" s="1" t="s">
        <v>1645</v>
      </c>
      <c r="R950" s="1" t="s">
        <v>1944</v>
      </c>
    </row>
    <row r="951" spans="1:18" x14ac:dyDescent="0.45">
      <c r="A951" s="6">
        <f t="shared" si="16"/>
        <v>50873</v>
      </c>
      <c r="B951" s="6">
        <f>COUNTIF(D$1:D951,D951)</f>
        <v>3</v>
      </c>
      <c r="C951" s="1">
        <v>5087</v>
      </c>
      <c r="D951" s="1" t="s">
        <v>669</v>
      </c>
      <c r="F951" s="1" t="s">
        <v>670</v>
      </c>
      <c r="G951" s="1" t="s">
        <v>69</v>
      </c>
      <c r="I951" s="1" t="s">
        <v>87</v>
      </c>
      <c r="K951" s="1" t="s">
        <v>1896</v>
      </c>
      <c r="M951" s="1" t="s">
        <v>1395</v>
      </c>
      <c r="N951" s="1" t="s">
        <v>1624</v>
      </c>
      <c r="O951" s="1" t="s">
        <v>34</v>
      </c>
      <c r="P951" s="1" t="s">
        <v>38</v>
      </c>
      <c r="Q951" s="1" t="s">
        <v>1645</v>
      </c>
      <c r="R951" s="1" t="s">
        <v>1944</v>
      </c>
    </row>
    <row r="952" spans="1:18" x14ac:dyDescent="0.45">
      <c r="A952" s="6">
        <f t="shared" si="16"/>
        <v>11522</v>
      </c>
      <c r="B952" s="6">
        <f>COUNTIF(D$1:D952,D952)</f>
        <v>2</v>
      </c>
      <c r="C952" s="1">
        <v>1152</v>
      </c>
      <c r="D952" s="1" t="s">
        <v>787</v>
      </c>
      <c r="F952" s="1" t="s">
        <v>788</v>
      </c>
      <c r="G952" s="1" t="s">
        <v>78</v>
      </c>
      <c r="I952" s="1" t="s">
        <v>87</v>
      </c>
      <c r="K952" s="1" t="s">
        <v>1904</v>
      </c>
      <c r="M952" s="1" t="s">
        <v>1185</v>
      </c>
      <c r="N952" s="1" t="s">
        <v>1624</v>
      </c>
      <c r="O952" s="1" t="s">
        <v>34</v>
      </c>
      <c r="P952" s="1" t="s">
        <v>38</v>
      </c>
      <c r="Q952" s="1" t="s">
        <v>1645</v>
      </c>
      <c r="R952" s="1" t="s">
        <v>1944</v>
      </c>
    </row>
    <row r="953" spans="1:18" x14ac:dyDescent="0.45">
      <c r="A953" s="6">
        <f t="shared" si="16"/>
        <v>50592</v>
      </c>
      <c r="B953" s="6">
        <f>COUNTIF(D$1:D953,D953)</f>
        <v>2</v>
      </c>
      <c r="C953" s="1">
        <v>5059</v>
      </c>
      <c r="D953" s="1" t="s">
        <v>1300</v>
      </c>
      <c r="F953" s="1" t="s">
        <v>1301</v>
      </c>
      <c r="G953" s="1" t="s">
        <v>145</v>
      </c>
      <c r="I953" s="1" t="s">
        <v>87</v>
      </c>
      <c r="K953" s="1" t="s">
        <v>1905</v>
      </c>
      <c r="M953" s="1" t="s">
        <v>1379</v>
      </c>
      <c r="N953" s="1" t="s">
        <v>1624</v>
      </c>
      <c r="O953" s="1" t="s">
        <v>34</v>
      </c>
      <c r="P953" s="1" t="s">
        <v>38</v>
      </c>
      <c r="Q953" s="1" t="s">
        <v>1645</v>
      </c>
      <c r="R953" s="1" t="s">
        <v>1944</v>
      </c>
    </row>
    <row r="954" spans="1:18" x14ac:dyDescent="0.45">
      <c r="A954" s="6">
        <f t="shared" si="16"/>
        <v>10172</v>
      </c>
      <c r="B954" s="6">
        <f>COUNTIF(D$1:D954,D954)</f>
        <v>2</v>
      </c>
      <c r="C954" s="1">
        <v>1017</v>
      </c>
      <c r="D954" s="1" t="s">
        <v>688</v>
      </c>
      <c r="F954" s="1" t="s">
        <v>689</v>
      </c>
      <c r="G954" s="1" t="s">
        <v>141</v>
      </c>
      <c r="I954" s="1" t="s">
        <v>79</v>
      </c>
      <c r="K954" s="1" t="s">
        <v>1906</v>
      </c>
      <c r="M954" s="1" t="s">
        <v>1691</v>
      </c>
      <c r="N954" s="1" t="s">
        <v>1624</v>
      </c>
      <c r="O954" s="1" t="s">
        <v>34</v>
      </c>
      <c r="P954" s="1" t="s">
        <v>38</v>
      </c>
      <c r="Q954" s="1" t="s">
        <v>1645</v>
      </c>
      <c r="R954" s="1" t="s">
        <v>1944</v>
      </c>
    </row>
    <row r="955" spans="1:18" x14ac:dyDescent="0.45">
      <c r="A955" s="6">
        <f t="shared" si="16"/>
        <v>31041</v>
      </c>
      <c r="B955" s="6">
        <f>COUNTIF(D$1:D955,D955)</f>
        <v>1</v>
      </c>
      <c r="C955" s="1">
        <v>3104</v>
      </c>
      <c r="D955" s="1" t="s">
        <v>1907</v>
      </c>
      <c r="F955" s="1" t="s">
        <v>1908</v>
      </c>
      <c r="G955" s="1" t="s">
        <v>209</v>
      </c>
      <c r="I955" s="1" t="s">
        <v>56</v>
      </c>
      <c r="K955" s="1" t="s">
        <v>1906</v>
      </c>
      <c r="M955" s="1" t="s">
        <v>1785</v>
      </c>
      <c r="N955" s="1" t="s">
        <v>1624</v>
      </c>
      <c r="O955" s="1" t="s">
        <v>34</v>
      </c>
      <c r="P955" s="1" t="s">
        <v>38</v>
      </c>
      <c r="Q955" s="1" t="s">
        <v>1645</v>
      </c>
      <c r="R955" s="1" t="s">
        <v>1944</v>
      </c>
    </row>
    <row r="956" spans="1:18" x14ac:dyDescent="0.45">
      <c r="A956" s="6">
        <f t="shared" si="16"/>
        <v>27043</v>
      </c>
      <c r="B956" s="6">
        <f>COUNTIF(D$1:D956,D956)</f>
        <v>3</v>
      </c>
      <c r="C956" s="1">
        <v>2704</v>
      </c>
      <c r="D956" s="1" t="s">
        <v>742</v>
      </c>
      <c r="F956" s="1" t="s">
        <v>743</v>
      </c>
      <c r="G956" s="1" t="s">
        <v>190</v>
      </c>
      <c r="I956" s="1" t="s">
        <v>70</v>
      </c>
      <c r="K956" s="1" t="s">
        <v>1909</v>
      </c>
      <c r="M956" s="1" t="s">
        <v>1207</v>
      </c>
      <c r="N956" s="1" t="s">
        <v>1624</v>
      </c>
      <c r="O956" s="1" t="s">
        <v>34</v>
      </c>
      <c r="P956" s="1" t="s">
        <v>38</v>
      </c>
      <c r="Q956" s="1" t="s">
        <v>1645</v>
      </c>
      <c r="R956" s="1" t="s">
        <v>1944</v>
      </c>
    </row>
    <row r="957" spans="1:18" x14ac:dyDescent="0.45">
      <c r="A957" s="6">
        <f t="shared" si="16"/>
        <v>53662</v>
      </c>
      <c r="B957" s="6">
        <f>COUNTIF(D$1:D957,D957)</f>
        <v>2</v>
      </c>
      <c r="C957" s="1">
        <v>5366</v>
      </c>
      <c r="D957" s="1" t="s">
        <v>773</v>
      </c>
      <c r="F957" s="1" t="s">
        <v>774</v>
      </c>
      <c r="G957" s="1" t="s">
        <v>152</v>
      </c>
      <c r="I957" s="1" t="s">
        <v>70</v>
      </c>
      <c r="K957" s="1" t="s">
        <v>1910</v>
      </c>
      <c r="M957" s="1" t="s">
        <v>1395</v>
      </c>
      <c r="N957" s="1" t="s">
        <v>1624</v>
      </c>
      <c r="O957" s="1" t="s">
        <v>34</v>
      </c>
      <c r="P957" s="1" t="s">
        <v>38</v>
      </c>
      <c r="Q957" s="1" t="s">
        <v>1645</v>
      </c>
      <c r="R957" s="1" t="s">
        <v>1944</v>
      </c>
    </row>
    <row r="958" spans="1:18" x14ac:dyDescent="0.45">
      <c r="A958" s="6">
        <f t="shared" si="16"/>
        <v>50982</v>
      </c>
      <c r="B958" s="6">
        <f>COUNTIF(D$1:D958,D958)</f>
        <v>2</v>
      </c>
      <c r="C958" s="1">
        <v>5098</v>
      </c>
      <c r="D958" s="1" t="s">
        <v>677</v>
      </c>
      <c r="F958" s="1" t="s">
        <v>678</v>
      </c>
      <c r="G958" s="1" t="s">
        <v>69</v>
      </c>
      <c r="I958" s="1" t="s">
        <v>87</v>
      </c>
      <c r="K958" s="1" t="s">
        <v>1732</v>
      </c>
      <c r="M958" s="1" t="s">
        <v>1769</v>
      </c>
      <c r="N958" s="1" t="s">
        <v>1624</v>
      </c>
      <c r="O958" s="1" t="s">
        <v>34</v>
      </c>
      <c r="P958" s="1" t="s">
        <v>38</v>
      </c>
      <c r="Q958" s="1" t="s">
        <v>1645</v>
      </c>
      <c r="R958" s="1" t="s">
        <v>1944</v>
      </c>
    </row>
    <row r="959" spans="1:18" x14ac:dyDescent="0.45">
      <c r="A959" s="6">
        <f t="shared" si="16"/>
        <v>10192</v>
      </c>
      <c r="B959" s="6">
        <f>COUNTIF(D$1:D959,D959)</f>
        <v>2</v>
      </c>
      <c r="C959" s="1">
        <v>1019</v>
      </c>
      <c r="D959" s="1" t="s">
        <v>694</v>
      </c>
      <c r="F959" s="1" t="s">
        <v>695</v>
      </c>
      <c r="G959" s="1" t="s">
        <v>141</v>
      </c>
      <c r="I959" s="1" t="s">
        <v>79</v>
      </c>
      <c r="K959" s="1" t="s">
        <v>1911</v>
      </c>
      <c r="M959" s="1" t="s">
        <v>1395</v>
      </c>
      <c r="N959" s="1" t="s">
        <v>1624</v>
      </c>
      <c r="O959" s="1" t="s">
        <v>34</v>
      </c>
      <c r="P959" s="1" t="s">
        <v>38</v>
      </c>
      <c r="Q959" s="1" t="s">
        <v>1645</v>
      </c>
      <c r="R959" s="1" t="s">
        <v>1944</v>
      </c>
    </row>
    <row r="960" spans="1:18" x14ac:dyDescent="0.45">
      <c r="A960" s="6">
        <f t="shared" si="16"/>
        <v>1583</v>
      </c>
      <c r="B960" s="6">
        <f>COUNTIF(D$1:D960,D960)</f>
        <v>3</v>
      </c>
      <c r="C960" s="1">
        <v>158</v>
      </c>
      <c r="D960" s="1" t="s">
        <v>691</v>
      </c>
      <c r="F960" s="1" t="s">
        <v>692</v>
      </c>
      <c r="G960" s="1" t="s">
        <v>134</v>
      </c>
      <c r="I960" s="1" t="s">
        <v>70</v>
      </c>
      <c r="K960" s="1" t="s">
        <v>1912</v>
      </c>
      <c r="M960" s="1" t="s">
        <v>1379</v>
      </c>
      <c r="N960" s="1" t="s">
        <v>1624</v>
      </c>
      <c r="O960" s="1" t="s">
        <v>34</v>
      </c>
      <c r="P960" s="1" t="s">
        <v>38</v>
      </c>
      <c r="Q960" s="1" t="s">
        <v>1645</v>
      </c>
      <c r="R960" s="1" t="s">
        <v>1944</v>
      </c>
    </row>
    <row r="961" spans="1:18" x14ac:dyDescent="0.45">
      <c r="A961" s="6">
        <f t="shared" si="16"/>
        <v>27012</v>
      </c>
      <c r="B961" s="6">
        <f>COUNTIF(D$1:D961,D961)</f>
        <v>2</v>
      </c>
      <c r="C961" s="1">
        <v>2701</v>
      </c>
      <c r="D961" s="1" t="s">
        <v>732</v>
      </c>
      <c r="F961" s="1" t="s">
        <v>733</v>
      </c>
      <c r="G961" s="1" t="s">
        <v>190</v>
      </c>
      <c r="I961" s="1" t="s">
        <v>70</v>
      </c>
      <c r="K961" s="1" t="s">
        <v>1775</v>
      </c>
      <c r="M961" s="1" t="s">
        <v>1330</v>
      </c>
      <c r="N961" s="1" t="s">
        <v>1624</v>
      </c>
      <c r="O961" s="1" t="s">
        <v>34</v>
      </c>
      <c r="P961" s="1" t="s">
        <v>38</v>
      </c>
      <c r="Q961" s="1" t="s">
        <v>1645</v>
      </c>
      <c r="R961" s="1" t="s">
        <v>1944</v>
      </c>
    </row>
    <row r="962" spans="1:18" x14ac:dyDescent="0.45">
      <c r="A962" s="6">
        <f t="shared" si="16"/>
        <v>50881</v>
      </c>
      <c r="B962" s="6">
        <f>COUNTIF(D$1:D962,D962)</f>
        <v>1</v>
      </c>
      <c r="C962" s="1">
        <v>5088</v>
      </c>
      <c r="D962" s="1" t="s">
        <v>1913</v>
      </c>
      <c r="F962" s="1" t="s">
        <v>1914</v>
      </c>
      <c r="G962" s="1" t="s">
        <v>69</v>
      </c>
      <c r="I962" s="1" t="s">
        <v>70</v>
      </c>
      <c r="K962" s="1" t="s">
        <v>1915</v>
      </c>
      <c r="M962" s="1" t="s">
        <v>1223</v>
      </c>
      <c r="N962" s="1" t="s">
        <v>1624</v>
      </c>
      <c r="O962" s="1" t="s">
        <v>34</v>
      </c>
      <c r="P962" s="1" t="s">
        <v>38</v>
      </c>
      <c r="Q962" s="1" t="s">
        <v>1645</v>
      </c>
      <c r="R962" s="1" t="s">
        <v>1944</v>
      </c>
    </row>
    <row r="963" spans="1:18" x14ac:dyDescent="0.45">
      <c r="A963" s="6">
        <f t="shared" si="16"/>
        <v>23012</v>
      </c>
      <c r="B963" s="6">
        <f>COUNTIF(D$1:D963,D963)</f>
        <v>2</v>
      </c>
      <c r="C963" s="1">
        <v>2301</v>
      </c>
      <c r="D963" s="1" t="s">
        <v>1831</v>
      </c>
      <c r="F963" s="1" t="s">
        <v>1832</v>
      </c>
      <c r="G963" s="1" t="s">
        <v>91</v>
      </c>
      <c r="I963" s="1" t="s">
        <v>79</v>
      </c>
      <c r="K963" s="1" t="s">
        <v>1916</v>
      </c>
      <c r="M963" s="1" t="s">
        <v>460</v>
      </c>
      <c r="N963" s="1" t="s">
        <v>1624</v>
      </c>
      <c r="O963" s="1" t="s">
        <v>34</v>
      </c>
      <c r="P963" s="1" t="s">
        <v>38</v>
      </c>
      <c r="Q963" s="1" t="s">
        <v>1645</v>
      </c>
      <c r="R963" s="1" t="s">
        <v>1944</v>
      </c>
    </row>
    <row r="964" spans="1:18" x14ac:dyDescent="0.45">
      <c r="A964" s="6">
        <f t="shared" si="16"/>
        <v>12502</v>
      </c>
      <c r="B964" s="6">
        <f>COUNTIF(D$1:D964,D964)</f>
        <v>2</v>
      </c>
      <c r="C964" s="1">
        <v>1250</v>
      </c>
      <c r="D964" s="1" t="s">
        <v>699</v>
      </c>
      <c r="F964" s="1" t="s">
        <v>700</v>
      </c>
      <c r="G964" s="1" t="s">
        <v>701</v>
      </c>
      <c r="I964" s="1" t="s">
        <v>70</v>
      </c>
      <c r="K964" s="1" t="s">
        <v>1917</v>
      </c>
      <c r="M964" s="1" t="s">
        <v>1918</v>
      </c>
      <c r="N964" s="1" t="s">
        <v>1624</v>
      </c>
      <c r="O964" s="1" t="s">
        <v>34</v>
      </c>
      <c r="P964" s="1" t="s">
        <v>38</v>
      </c>
      <c r="Q964" s="1" t="s">
        <v>1645</v>
      </c>
      <c r="R964" s="1" t="s">
        <v>1944</v>
      </c>
    </row>
    <row r="965" spans="1:18" x14ac:dyDescent="0.45">
      <c r="A965" s="6">
        <f t="shared" si="16"/>
        <v>1543</v>
      </c>
      <c r="B965" s="6">
        <f>COUNTIF(D$1:D965,D965)</f>
        <v>3</v>
      </c>
      <c r="C965" s="1">
        <v>154</v>
      </c>
      <c r="D965" s="1" t="s">
        <v>727</v>
      </c>
      <c r="F965" s="1" t="s">
        <v>728</v>
      </c>
      <c r="G965" s="1" t="s">
        <v>134</v>
      </c>
      <c r="I965" s="1" t="s">
        <v>70</v>
      </c>
      <c r="K965" s="1" t="s">
        <v>1734</v>
      </c>
      <c r="M965" s="1" t="s">
        <v>1197</v>
      </c>
      <c r="N965" s="1" t="s">
        <v>1624</v>
      </c>
      <c r="O965" s="1" t="s">
        <v>34</v>
      </c>
      <c r="P965" s="1" t="s">
        <v>38</v>
      </c>
      <c r="Q965" s="1" t="s">
        <v>1645</v>
      </c>
      <c r="R965" s="1" t="s">
        <v>1944</v>
      </c>
    </row>
    <row r="966" spans="1:18" x14ac:dyDescent="0.45">
      <c r="A966" s="6">
        <f t="shared" si="16"/>
        <v>30263</v>
      </c>
      <c r="B966" s="6">
        <f>COUNTIF(D$1:D966,D966)</f>
        <v>3</v>
      </c>
      <c r="C966" s="1">
        <v>3026</v>
      </c>
      <c r="D966" s="1" t="s">
        <v>545</v>
      </c>
      <c r="F966" s="1" t="s">
        <v>546</v>
      </c>
      <c r="G966" s="1" t="s">
        <v>50</v>
      </c>
      <c r="I966" s="1" t="s">
        <v>64</v>
      </c>
      <c r="K966" s="1" t="s">
        <v>1648</v>
      </c>
      <c r="N966" s="1" t="s">
        <v>1624</v>
      </c>
      <c r="O966" s="1" t="s">
        <v>34</v>
      </c>
      <c r="P966" s="1" t="s">
        <v>38</v>
      </c>
      <c r="Q966" s="1" t="s">
        <v>1645</v>
      </c>
      <c r="R966" s="1" t="s">
        <v>1944</v>
      </c>
    </row>
    <row r="967" spans="1:18" x14ac:dyDescent="0.45">
      <c r="A967" s="6">
        <f t="shared" si="16"/>
        <v>54962</v>
      </c>
      <c r="B967" s="6">
        <f>COUNTIF(D$1:D967,D967)</f>
        <v>2</v>
      </c>
      <c r="C967" s="1">
        <v>5496</v>
      </c>
      <c r="D967" s="1" t="s">
        <v>1749</v>
      </c>
      <c r="F967" s="1" t="s">
        <v>1750</v>
      </c>
      <c r="G967" s="1" t="s">
        <v>360</v>
      </c>
      <c r="I967" s="1" t="s">
        <v>56</v>
      </c>
      <c r="K967" s="1" t="s">
        <v>1919</v>
      </c>
      <c r="N967" s="1" t="s">
        <v>1622</v>
      </c>
      <c r="O967" s="1" t="s">
        <v>35</v>
      </c>
      <c r="P967" s="1" t="s">
        <v>1942</v>
      </c>
      <c r="Q967" s="1" t="s">
        <v>1645</v>
      </c>
      <c r="R967" s="1" t="s">
        <v>1944</v>
      </c>
    </row>
    <row r="968" spans="1:18" x14ac:dyDescent="0.45">
      <c r="A968" s="6">
        <f t="shared" si="16"/>
        <v>31001</v>
      </c>
      <c r="B968" s="6">
        <f>COUNTIF(D$1:D968,D968)</f>
        <v>1</v>
      </c>
      <c r="C968" s="1">
        <v>3100</v>
      </c>
      <c r="D968" s="1" t="s">
        <v>1920</v>
      </c>
      <c r="F968" s="1" t="s">
        <v>1921</v>
      </c>
      <c r="G968" s="1" t="s">
        <v>209</v>
      </c>
      <c r="I968" s="1" t="s">
        <v>51</v>
      </c>
      <c r="K968" s="1" t="s">
        <v>1922</v>
      </c>
      <c r="N968" s="1" t="s">
        <v>1628</v>
      </c>
      <c r="O968" s="1" t="s">
        <v>34</v>
      </c>
      <c r="P968" s="1" t="s">
        <v>1943</v>
      </c>
      <c r="Q968" s="1" t="s">
        <v>1645</v>
      </c>
      <c r="R968" s="1" t="s">
        <v>1944</v>
      </c>
    </row>
    <row r="969" spans="1:18" x14ac:dyDescent="0.45">
      <c r="A969" s="6">
        <f t="shared" si="16"/>
        <v>30162</v>
      </c>
      <c r="B969" s="6">
        <f>COUNTIF(D$1:D969,D969)</f>
        <v>2</v>
      </c>
      <c r="C969" s="1">
        <v>3016</v>
      </c>
      <c r="D969" s="1" t="s">
        <v>590</v>
      </c>
      <c r="F969" s="1" t="s">
        <v>591</v>
      </c>
      <c r="G969" s="1" t="s">
        <v>50</v>
      </c>
      <c r="I969" s="1" t="s">
        <v>56</v>
      </c>
      <c r="K969" s="1" t="s">
        <v>1923</v>
      </c>
      <c r="N969" s="1" t="s">
        <v>1628</v>
      </c>
      <c r="O969" s="1" t="s">
        <v>34</v>
      </c>
      <c r="P969" s="1" t="s">
        <v>1943</v>
      </c>
      <c r="Q969" s="1" t="s">
        <v>1645</v>
      </c>
      <c r="R969" s="1" t="s">
        <v>1944</v>
      </c>
    </row>
    <row r="970" spans="1:18" x14ac:dyDescent="0.45">
      <c r="A970" s="6">
        <f t="shared" si="16"/>
        <v>30673</v>
      </c>
      <c r="B970" s="6">
        <f>COUNTIF(D$1:D970,D970)</f>
        <v>3</v>
      </c>
      <c r="C970" s="1">
        <v>3067</v>
      </c>
      <c r="D970" s="1" t="s">
        <v>166</v>
      </c>
      <c r="F970" s="1" t="s">
        <v>167</v>
      </c>
      <c r="G970" s="1" t="s">
        <v>63</v>
      </c>
      <c r="I970" s="1" t="s">
        <v>64</v>
      </c>
      <c r="K970" s="1" t="s">
        <v>1924</v>
      </c>
      <c r="N970" s="1" t="s">
        <v>1628</v>
      </c>
      <c r="O970" s="1" t="s">
        <v>34</v>
      </c>
      <c r="P970" s="1" t="s">
        <v>1943</v>
      </c>
      <c r="Q970" s="1" t="s">
        <v>1645</v>
      </c>
      <c r="R970" s="1" t="s">
        <v>1944</v>
      </c>
    </row>
    <row r="971" spans="1:18" x14ac:dyDescent="0.45">
      <c r="A971" s="6">
        <f t="shared" si="16"/>
        <v>30142</v>
      </c>
      <c r="B971" s="6">
        <f>COUNTIF(D$1:D971,D971)</f>
        <v>2</v>
      </c>
      <c r="C971" s="1">
        <v>3014</v>
      </c>
      <c r="D971" s="1" t="s">
        <v>1720</v>
      </c>
      <c r="F971" s="1" t="s">
        <v>1721</v>
      </c>
      <c r="G971" s="1" t="s">
        <v>50</v>
      </c>
      <c r="I971" s="1" t="s">
        <v>56</v>
      </c>
      <c r="K971" s="1" t="s">
        <v>1925</v>
      </c>
      <c r="N971" s="1" t="s">
        <v>1628</v>
      </c>
      <c r="O971" s="1" t="s">
        <v>34</v>
      </c>
      <c r="P971" s="1" t="s">
        <v>1943</v>
      </c>
      <c r="Q971" s="1" t="s">
        <v>1645</v>
      </c>
      <c r="R971" s="1" t="s">
        <v>1944</v>
      </c>
    </row>
    <row r="972" spans="1:18" x14ac:dyDescent="0.45">
      <c r="A972" s="6">
        <f t="shared" si="16"/>
        <v>33081</v>
      </c>
      <c r="B972" s="6">
        <f>COUNTIF(D$1:D972,D972)</f>
        <v>1</v>
      </c>
      <c r="C972" s="1">
        <v>3308</v>
      </c>
      <c r="D972" s="1" t="s">
        <v>1926</v>
      </c>
      <c r="F972" s="1" t="s">
        <v>1927</v>
      </c>
      <c r="G972" s="1" t="s">
        <v>55</v>
      </c>
      <c r="I972" s="1" t="s">
        <v>56</v>
      </c>
      <c r="K972" s="1" t="s">
        <v>31</v>
      </c>
      <c r="N972" s="1" t="s">
        <v>1628</v>
      </c>
      <c r="O972" s="1" t="s">
        <v>34</v>
      </c>
      <c r="P972" s="1" t="s">
        <v>1943</v>
      </c>
      <c r="Q972" s="1" t="s">
        <v>1645</v>
      </c>
      <c r="R972" s="1" t="s">
        <v>1944</v>
      </c>
    </row>
    <row r="973" spans="1:18" x14ac:dyDescent="0.45">
      <c r="A973" s="6">
        <f t="shared" si="16"/>
        <v>34621</v>
      </c>
      <c r="B973" s="6">
        <f>COUNTIF(D$1:D973,D973)</f>
        <v>1</v>
      </c>
      <c r="C973" s="1">
        <v>3462</v>
      </c>
      <c r="D973" s="1" t="s">
        <v>1928</v>
      </c>
      <c r="F973" s="1" t="s">
        <v>1929</v>
      </c>
      <c r="G973" s="1" t="s">
        <v>120</v>
      </c>
      <c r="I973" s="1">
        <v>1</v>
      </c>
      <c r="K973" s="1" t="s">
        <v>1648</v>
      </c>
      <c r="N973" s="1" t="s">
        <v>1628</v>
      </c>
      <c r="O973" s="1" t="s">
        <v>34</v>
      </c>
      <c r="P973" s="1" t="s">
        <v>1943</v>
      </c>
      <c r="Q973" s="1" t="s">
        <v>1645</v>
      </c>
      <c r="R973" s="1" t="s">
        <v>1944</v>
      </c>
    </row>
    <row r="974" spans="1:18" x14ac:dyDescent="0.45">
      <c r="A974" s="6">
        <f t="shared" ref="A974:A1019" si="17">IFERROR(C974*10+B974,"")</f>
        <v>10023</v>
      </c>
      <c r="B974" s="6">
        <f>COUNTIF(D$1:D974,D974)</f>
        <v>3</v>
      </c>
      <c r="C974" s="1">
        <v>1002</v>
      </c>
      <c r="D974" s="1" t="s">
        <v>832</v>
      </c>
      <c r="F974" s="1" t="s">
        <v>833</v>
      </c>
      <c r="G974" s="1" t="s">
        <v>141</v>
      </c>
      <c r="I974" s="1" t="s">
        <v>87</v>
      </c>
      <c r="K974" s="1" t="s">
        <v>1945</v>
      </c>
      <c r="N974" s="1" t="s">
        <v>44</v>
      </c>
      <c r="O974" s="1" t="s">
        <v>34</v>
      </c>
      <c r="P974" s="1" t="s">
        <v>1972</v>
      </c>
      <c r="Q974" s="1" t="s">
        <v>1645</v>
      </c>
      <c r="R974" s="1" t="s">
        <v>1944</v>
      </c>
    </row>
    <row r="975" spans="1:18" x14ac:dyDescent="0.45">
      <c r="A975" s="6">
        <f t="shared" si="17"/>
        <v>10104</v>
      </c>
      <c r="B975" s="6">
        <f>COUNTIF(D$1:D975,D975)</f>
        <v>4</v>
      </c>
      <c r="C975" s="1">
        <v>1010</v>
      </c>
      <c r="D975" s="1" t="s">
        <v>751</v>
      </c>
      <c r="F975" s="1" t="s">
        <v>752</v>
      </c>
      <c r="G975" s="1" t="s">
        <v>141</v>
      </c>
      <c r="I975" s="1" t="s">
        <v>70</v>
      </c>
      <c r="K975" s="1" t="s">
        <v>1672</v>
      </c>
      <c r="N975" s="1" t="s">
        <v>44</v>
      </c>
      <c r="O975" s="1" t="s">
        <v>34</v>
      </c>
      <c r="P975" s="1" t="s">
        <v>1972</v>
      </c>
      <c r="Q975" s="1" t="s">
        <v>1645</v>
      </c>
      <c r="R975" s="1" t="s">
        <v>1944</v>
      </c>
    </row>
    <row r="976" spans="1:18" x14ac:dyDescent="0.45">
      <c r="A976" s="6">
        <f t="shared" si="17"/>
        <v>10074</v>
      </c>
      <c r="B976" s="6">
        <f>COUNTIF(D$1:D976,D976)</f>
        <v>4</v>
      </c>
      <c r="C976" s="1">
        <v>1007</v>
      </c>
      <c r="D976" s="1" t="s">
        <v>464</v>
      </c>
      <c r="F976" s="1" t="s">
        <v>465</v>
      </c>
      <c r="G976" s="1" t="s">
        <v>141</v>
      </c>
      <c r="I976" s="1" t="s">
        <v>87</v>
      </c>
      <c r="K976" s="1" t="s">
        <v>1946</v>
      </c>
      <c r="N976" s="1" t="s">
        <v>1632</v>
      </c>
      <c r="O976" s="1" t="s">
        <v>35</v>
      </c>
      <c r="P976" s="1" t="s">
        <v>1973</v>
      </c>
      <c r="Q976" s="1" t="s">
        <v>1645</v>
      </c>
      <c r="R976" s="1" t="s">
        <v>1944</v>
      </c>
    </row>
    <row r="977" spans="1:18" x14ac:dyDescent="0.45">
      <c r="A977" s="6">
        <f t="shared" si="17"/>
        <v>30762</v>
      </c>
      <c r="B977" s="6">
        <f>COUNTIF(D$1:D977,D977)</f>
        <v>2</v>
      </c>
      <c r="C977" s="1">
        <v>3076</v>
      </c>
      <c r="D977" s="1" t="s">
        <v>369</v>
      </c>
      <c r="F977" s="1" t="s">
        <v>370</v>
      </c>
      <c r="G977" s="1" t="s">
        <v>63</v>
      </c>
      <c r="I977" s="1" t="s">
        <v>64</v>
      </c>
      <c r="K977" s="1" t="s">
        <v>1947</v>
      </c>
      <c r="N977" s="1" t="s">
        <v>1632</v>
      </c>
      <c r="O977" s="1" t="s">
        <v>35</v>
      </c>
      <c r="P977" s="1" t="s">
        <v>1973</v>
      </c>
      <c r="Q977" s="1" t="s">
        <v>1645</v>
      </c>
      <c r="R977" s="1" t="s">
        <v>1944</v>
      </c>
    </row>
    <row r="978" spans="1:18" x14ac:dyDescent="0.45">
      <c r="A978" s="6">
        <f t="shared" si="17"/>
        <v>13084</v>
      </c>
      <c r="B978" s="6">
        <f>COUNTIF(D$1:D978,D978)</f>
        <v>4</v>
      </c>
      <c r="C978" s="1">
        <v>1308</v>
      </c>
      <c r="D978" s="1" t="s">
        <v>452</v>
      </c>
      <c r="F978" s="1" t="s">
        <v>453</v>
      </c>
      <c r="G978" s="1" t="s">
        <v>113</v>
      </c>
      <c r="I978" s="1" t="s">
        <v>70</v>
      </c>
      <c r="K978" s="1" t="s">
        <v>1948</v>
      </c>
      <c r="N978" s="1" t="s">
        <v>1632</v>
      </c>
      <c r="O978" s="1" t="s">
        <v>35</v>
      </c>
      <c r="P978" s="1" t="s">
        <v>1973</v>
      </c>
      <c r="Q978" s="1" t="s">
        <v>1645</v>
      </c>
      <c r="R978" s="1" t="s">
        <v>1944</v>
      </c>
    </row>
    <row r="979" spans="1:18" x14ac:dyDescent="0.45">
      <c r="A979" s="6">
        <f t="shared" si="17"/>
        <v>52972</v>
      </c>
      <c r="B979" s="6">
        <f>COUNTIF(D$1:D979,D979)</f>
        <v>2</v>
      </c>
      <c r="C979" s="1">
        <v>5297</v>
      </c>
      <c r="D979" s="1" t="s">
        <v>1782</v>
      </c>
      <c r="F979" s="1" t="s">
        <v>1783</v>
      </c>
      <c r="G979" s="1" t="s">
        <v>177</v>
      </c>
      <c r="I979" s="1" t="s">
        <v>70</v>
      </c>
      <c r="K979" s="1" t="s">
        <v>1948</v>
      </c>
      <c r="N979" s="1" t="s">
        <v>1632</v>
      </c>
      <c r="O979" s="1" t="s">
        <v>35</v>
      </c>
      <c r="P979" s="1" t="s">
        <v>1973</v>
      </c>
      <c r="Q979" s="1" t="s">
        <v>1645</v>
      </c>
      <c r="R979" s="1" t="s">
        <v>1944</v>
      </c>
    </row>
    <row r="980" spans="1:18" x14ac:dyDescent="0.45">
      <c r="A980" s="6">
        <f t="shared" si="17"/>
        <v>53823</v>
      </c>
      <c r="B980" s="6">
        <f>COUNTIF(D$1:D980,D980)</f>
        <v>3</v>
      </c>
      <c r="C980" s="1">
        <v>5382</v>
      </c>
      <c r="D980" s="1" t="s">
        <v>439</v>
      </c>
      <c r="F980" s="1" t="s">
        <v>440</v>
      </c>
      <c r="G980" s="1" t="s">
        <v>152</v>
      </c>
      <c r="I980" s="1" t="s">
        <v>70</v>
      </c>
      <c r="K980" s="1" t="s">
        <v>1648</v>
      </c>
      <c r="N980" s="1" t="s">
        <v>1632</v>
      </c>
      <c r="O980" s="1" t="s">
        <v>35</v>
      </c>
      <c r="P980" s="1" t="s">
        <v>1973</v>
      </c>
      <c r="Q980" s="1" t="s">
        <v>1645</v>
      </c>
      <c r="R980" s="1" t="s">
        <v>1944</v>
      </c>
    </row>
    <row r="981" spans="1:18" x14ac:dyDescent="0.45">
      <c r="A981" s="6">
        <f t="shared" si="17"/>
        <v>54982</v>
      </c>
      <c r="B981" s="6">
        <f>COUNTIF(D$1:D981,D981)</f>
        <v>2</v>
      </c>
      <c r="C981" s="1">
        <v>5498</v>
      </c>
      <c r="D981" s="1" t="s">
        <v>358</v>
      </c>
      <c r="F981" s="1" t="s">
        <v>359</v>
      </c>
      <c r="G981" s="1" t="s">
        <v>360</v>
      </c>
      <c r="I981" s="1" t="s">
        <v>64</v>
      </c>
      <c r="K981" s="1" t="s">
        <v>1648</v>
      </c>
      <c r="N981" s="1" t="s">
        <v>1632</v>
      </c>
      <c r="O981" s="1" t="s">
        <v>35</v>
      </c>
      <c r="P981" s="1" t="s">
        <v>1973</v>
      </c>
      <c r="Q981" s="1" t="s">
        <v>1645</v>
      </c>
      <c r="R981" s="1" t="s">
        <v>1944</v>
      </c>
    </row>
    <row r="982" spans="1:18" x14ac:dyDescent="0.45">
      <c r="A982" s="6">
        <f t="shared" si="17"/>
        <v>53773</v>
      </c>
      <c r="B982" s="6">
        <f>COUNTIF(D$1:D982,D982)</f>
        <v>3</v>
      </c>
      <c r="C982" s="1">
        <v>5377</v>
      </c>
      <c r="D982" s="1" t="s">
        <v>457</v>
      </c>
      <c r="F982" s="1" t="s">
        <v>458</v>
      </c>
      <c r="G982" s="1" t="s">
        <v>152</v>
      </c>
      <c r="I982" s="1" t="s">
        <v>70</v>
      </c>
      <c r="K982" s="1" t="s">
        <v>1648</v>
      </c>
      <c r="N982" s="1" t="s">
        <v>1632</v>
      </c>
      <c r="O982" s="1" t="s">
        <v>35</v>
      </c>
      <c r="P982" s="1" t="s">
        <v>1973</v>
      </c>
      <c r="Q982" s="1" t="s">
        <v>1645</v>
      </c>
      <c r="R982" s="1" t="s">
        <v>1944</v>
      </c>
    </row>
    <row r="983" spans="1:18" x14ac:dyDescent="0.45">
      <c r="A983" s="6">
        <f t="shared" si="17"/>
        <v>54941</v>
      </c>
      <c r="B983" s="6">
        <f>COUNTIF(D$1:D983,D983)</f>
        <v>1</v>
      </c>
      <c r="C983" s="1">
        <v>5494</v>
      </c>
      <c r="D983" s="1" t="s">
        <v>1949</v>
      </c>
      <c r="F983" s="1" t="s">
        <v>1950</v>
      </c>
      <c r="G983" s="1" t="s">
        <v>221</v>
      </c>
      <c r="K983" s="1" t="s">
        <v>1951</v>
      </c>
      <c r="N983" s="1" t="s">
        <v>1624</v>
      </c>
      <c r="O983" s="1" t="s">
        <v>34</v>
      </c>
      <c r="P983" s="1" t="s">
        <v>1973</v>
      </c>
      <c r="Q983" s="1" t="s">
        <v>1645</v>
      </c>
      <c r="R983" s="1" t="s">
        <v>1944</v>
      </c>
    </row>
    <row r="984" spans="1:18" x14ac:dyDescent="0.45">
      <c r="A984" s="6">
        <f t="shared" si="17"/>
        <v>25002</v>
      </c>
      <c r="B984" s="6">
        <f>COUNTIF(D$1:D984,D984)</f>
        <v>2</v>
      </c>
      <c r="C984" s="1">
        <v>2500</v>
      </c>
      <c r="D984" s="1" t="s">
        <v>891</v>
      </c>
      <c r="F984" s="1" t="s">
        <v>892</v>
      </c>
      <c r="G984" s="1" t="s">
        <v>98</v>
      </c>
      <c r="I984" s="1" t="s">
        <v>87</v>
      </c>
      <c r="K984" s="1" t="s">
        <v>1952</v>
      </c>
      <c r="N984" s="1" t="s">
        <v>1624</v>
      </c>
      <c r="O984" s="1" t="s">
        <v>34</v>
      </c>
      <c r="P984" s="1" t="s">
        <v>1973</v>
      </c>
      <c r="Q984" s="1" t="s">
        <v>1645</v>
      </c>
      <c r="R984" s="1" t="s">
        <v>1944</v>
      </c>
    </row>
    <row r="985" spans="1:18" x14ac:dyDescent="0.45">
      <c r="A985" s="6">
        <f t="shared" si="17"/>
        <v>30133</v>
      </c>
      <c r="B985" s="6">
        <f>COUNTIF(D$1:D985,D985)</f>
        <v>3</v>
      </c>
      <c r="C985" s="1">
        <v>3013</v>
      </c>
      <c r="D985" s="1" t="s">
        <v>614</v>
      </c>
      <c r="F985" s="1" t="s">
        <v>615</v>
      </c>
      <c r="G985" s="1" t="s">
        <v>50</v>
      </c>
      <c r="I985" s="1" t="s">
        <v>56</v>
      </c>
      <c r="K985" s="1" t="s">
        <v>1953</v>
      </c>
      <c r="N985" s="1" t="s">
        <v>1624</v>
      </c>
      <c r="O985" s="1" t="s">
        <v>34</v>
      </c>
      <c r="P985" s="1" t="s">
        <v>1973</v>
      </c>
      <c r="Q985" s="1" t="s">
        <v>1645</v>
      </c>
      <c r="R985" s="1" t="s">
        <v>1944</v>
      </c>
    </row>
    <row r="986" spans="1:18" x14ac:dyDescent="0.45">
      <c r="A986" s="6">
        <f t="shared" si="17"/>
        <v>34551</v>
      </c>
      <c r="B986" s="6">
        <f>COUNTIF(D$1:D986,D986)</f>
        <v>1</v>
      </c>
      <c r="C986" s="1">
        <v>3455</v>
      </c>
      <c r="D986" s="1" t="s">
        <v>1954</v>
      </c>
      <c r="F986" s="1" t="s">
        <v>1955</v>
      </c>
      <c r="G986" s="1" t="s">
        <v>120</v>
      </c>
      <c r="I986" s="1">
        <v>2</v>
      </c>
      <c r="K986" s="1" t="s">
        <v>1956</v>
      </c>
      <c r="N986" s="1" t="s">
        <v>1624</v>
      </c>
      <c r="O986" s="1" t="s">
        <v>34</v>
      </c>
      <c r="P986" s="1" t="s">
        <v>1973</v>
      </c>
      <c r="Q986" s="1" t="s">
        <v>1645</v>
      </c>
      <c r="R986" s="1" t="s">
        <v>1944</v>
      </c>
    </row>
    <row r="987" spans="1:18" x14ac:dyDescent="0.45">
      <c r="A987" s="6">
        <f t="shared" si="17"/>
        <v>30193</v>
      </c>
      <c r="B987" s="6">
        <f>COUNTIF(D$1:D987,D987)</f>
        <v>3</v>
      </c>
      <c r="C987" s="1">
        <v>3019</v>
      </c>
      <c r="D987" s="1" t="s">
        <v>562</v>
      </c>
      <c r="F987" s="1" t="s">
        <v>563</v>
      </c>
      <c r="G987" s="1" t="s">
        <v>50</v>
      </c>
      <c r="I987" s="1" t="s">
        <v>64</v>
      </c>
      <c r="K987" s="1" t="s">
        <v>1957</v>
      </c>
      <c r="N987" s="1" t="s">
        <v>1624</v>
      </c>
      <c r="O987" s="1" t="s">
        <v>34</v>
      </c>
      <c r="P987" s="1" t="s">
        <v>1973</v>
      </c>
      <c r="Q987" s="1" t="s">
        <v>1645</v>
      </c>
      <c r="R987" s="1" t="s">
        <v>1944</v>
      </c>
    </row>
    <row r="988" spans="1:18" x14ac:dyDescent="0.45">
      <c r="A988" s="6">
        <f t="shared" si="17"/>
        <v>23512</v>
      </c>
      <c r="B988" s="6">
        <f>COUNTIF(D$1:D988,D988)</f>
        <v>2</v>
      </c>
      <c r="C988" s="1">
        <v>2351</v>
      </c>
      <c r="D988" s="1" t="s">
        <v>1239</v>
      </c>
      <c r="F988" s="1" t="s">
        <v>1240</v>
      </c>
      <c r="G988" s="1" t="s">
        <v>649</v>
      </c>
      <c r="I988" s="1" t="s">
        <v>87</v>
      </c>
      <c r="K988" s="1" t="s">
        <v>1958</v>
      </c>
      <c r="N988" s="1" t="s">
        <v>1624</v>
      </c>
      <c r="O988" s="1" t="s">
        <v>34</v>
      </c>
      <c r="P988" s="1" t="s">
        <v>1973</v>
      </c>
      <c r="Q988" s="1" t="s">
        <v>1645</v>
      </c>
      <c r="R988" s="1" t="s">
        <v>1944</v>
      </c>
    </row>
    <row r="989" spans="1:18" x14ac:dyDescent="0.45">
      <c r="A989" s="6">
        <f t="shared" si="17"/>
        <v>23062</v>
      </c>
      <c r="B989" s="6">
        <f>COUNTIF(D$1:D989,D989)</f>
        <v>2</v>
      </c>
      <c r="C989" s="1">
        <v>2306</v>
      </c>
      <c r="D989" s="1" t="s">
        <v>1813</v>
      </c>
      <c r="F989" s="1" t="s">
        <v>1814</v>
      </c>
      <c r="G989" s="1" t="s">
        <v>91</v>
      </c>
      <c r="I989" s="1" t="s">
        <v>87</v>
      </c>
      <c r="K989" s="1" t="s">
        <v>1958</v>
      </c>
      <c r="N989" s="1" t="s">
        <v>1624</v>
      </c>
      <c r="O989" s="1" t="s">
        <v>34</v>
      </c>
      <c r="P989" s="1" t="s">
        <v>1973</v>
      </c>
      <c r="Q989" s="1" t="s">
        <v>1645</v>
      </c>
      <c r="R989" s="1" t="s">
        <v>1944</v>
      </c>
    </row>
    <row r="990" spans="1:18" x14ac:dyDescent="0.45">
      <c r="A990" s="6">
        <f t="shared" si="17"/>
        <v>23071</v>
      </c>
      <c r="B990" s="6">
        <f>COUNTIF(D$1:D990,D990)</f>
        <v>1</v>
      </c>
      <c r="C990" s="1">
        <v>2307</v>
      </c>
      <c r="D990" s="1" t="s">
        <v>1959</v>
      </c>
      <c r="F990" s="1" t="s">
        <v>1959</v>
      </c>
      <c r="G990" s="1" t="s">
        <v>91</v>
      </c>
      <c r="I990" s="1" t="s">
        <v>87</v>
      </c>
      <c r="K990" s="1" t="s">
        <v>1958</v>
      </c>
      <c r="N990" s="1" t="s">
        <v>1624</v>
      </c>
      <c r="O990" s="1" t="s">
        <v>34</v>
      </c>
      <c r="P990" s="1" t="s">
        <v>1973</v>
      </c>
      <c r="Q990" s="1" t="s">
        <v>1645</v>
      </c>
      <c r="R990" s="1" t="s">
        <v>1944</v>
      </c>
    </row>
    <row r="991" spans="1:18" x14ac:dyDescent="0.45">
      <c r="A991" s="6">
        <f t="shared" si="17"/>
        <v>23041</v>
      </c>
      <c r="B991" s="6">
        <f>COUNTIF(D$1:D991,D991)</f>
        <v>1</v>
      </c>
      <c r="C991" s="1">
        <v>2304</v>
      </c>
      <c r="D991" s="1" t="s">
        <v>1960</v>
      </c>
      <c r="F991" s="1" t="s">
        <v>1961</v>
      </c>
      <c r="G991" s="1" t="s">
        <v>91</v>
      </c>
      <c r="I991" s="1" t="s">
        <v>70</v>
      </c>
      <c r="K991" s="1" t="s">
        <v>1962</v>
      </c>
      <c r="N991" s="1" t="s">
        <v>1624</v>
      </c>
      <c r="O991" s="1" t="s">
        <v>34</v>
      </c>
      <c r="P991" s="1" t="s">
        <v>1973</v>
      </c>
      <c r="Q991" s="1" t="s">
        <v>1645</v>
      </c>
      <c r="R991" s="1" t="s">
        <v>1944</v>
      </c>
    </row>
    <row r="992" spans="1:18" x14ac:dyDescent="0.45">
      <c r="A992" s="6">
        <f t="shared" si="17"/>
        <v>53542</v>
      </c>
      <c r="B992" s="6">
        <f>COUNTIF(D$1:D992,D992)</f>
        <v>2</v>
      </c>
      <c r="C992" s="1">
        <v>5354</v>
      </c>
      <c r="D992" s="1" t="s">
        <v>800</v>
      </c>
      <c r="F992" s="1" t="s">
        <v>801</v>
      </c>
      <c r="G992" s="1" t="s">
        <v>152</v>
      </c>
      <c r="I992" s="1" t="s">
        <v>87</v>
      </c>
      <c r="K992" s="1" t="s">
        <v>1963</v>
      </c>
      <c r="N992" s="1" t="s">
        <v>1624</v>
      </c>
      <c r="O992" s="1" t="s">
        <v>34</v>
      </c>
      <c r="P992" s="1" t="s">
        <v>1973</v>
      </c>
      <c r="Q992" s="1" t="s">
        <v>1645</v>
      </c>
      <c r="R992" s="1" t="s">
        <v>1944</v>
      </c>
    </row>
    <row r="993" spans="1:18" x14ac:dyDescent="0.45">
      <c r="A993" s="6">
        <f t="shared" si="17"/>
        <v>12</v>
      </c>
      <c r="B993" s="6">
        <f>COUNTIF(D$1:D993,D993)</f>
        <v>2</v>
      </c>
      <c r="C993" s="1">
        <v>1</v>
      </c>
      <c r="D993" s="1" t="s">
        <v>1756</v>
      </c>
      <c r="F993" s="1" t="s">
        <v>1757</v>
      </c>
      <c r="G993" s="1" t="s">
        <v>231</v>
      </c>
      <c r="K993" s="1" t="s">
        <v>1648</v>
      </c>
      <c r="N993" s="1" t="s">
        <v>1624</v>
      </c>
      <c r="O993" s="1" t="s">
        <v>34</v>
      </c>
      <c r="P993" s="1" t="s">
        <v>1973</v>
      </c>
      <c r="Q993" s="1" t="s">
        <v>1645</v>
      </c>
      <c r="R993" s="1" t="s">
        <v>1944</v>
      </c>
    </row>
    <row r="994" spans="1:18" x14ac:dyDescent="0.45">
      <c r="A994" s="6">
        <f t="shared" si="17"/>
        <v>13032</v>
      </c>
      <c r="B994" s="6">
        <f>COUNTIF(D$1:D994,D994)</f>
        <v>2</v>
      </c>
      <c r="C994" s="1">
        <v>1303</v>
      </c>
      <c r="D994" s="1" t="s">
        <v>818</v>
      </c>
      <c r="F994" s="1" t="s">
        <v>819</v>
      </c>
      <c r="G994" s="1" t="s">
        <v>113</v>
      </c>
      <c r="I994" s="1" t="s">
        <v>87</v>
      </c>
      <c r="K994" s="1" t="s">
        <v>1648</v>
      </c>
      <c r="N994" s="1" t="s">
        <v>1624</v>
      </c>
      <c r="O994" s="1" t="s">
        <v>34</v>
      </c>
      <c r="P994" s="1" t="s">
        <v>1973</v>
      </c>
      <c r="Q994" s="1" t="s">
        <v>1645</v>
      </c>
      <c r="R994" s="1" t="s">
        <v>1944</v>
      </c>
    </row>
    <row r="995" spans="1:18" x14ac:dyDescent="0.45">
      <c r="A995" s="6">
        <f t="shared" si="17"/>
        <v>4054</v>
      </c>
      <c r="B995" s="6">
        <f>COUNTIF(D$1:D995,D995)</f>
        <v>4</v>
      </c>
      <c r="C995" s="1">
        <v>405</v>
      </c>
      <c r="D995" s="1" t="s">
        <v>276</v>
      </c>
      <c r="F995" s="1" t="s">
        <v>277</v>
      </c>
      <c r="G995" s="1" t="s">
        <v>238</v>
      </c>
      <c r="I995" s="1" t="s">
        <v>278</v>
      </c>
      <c r="K995" s="1" t="s">
        <v>1964</v>
      </c>
      <c r="N995" s="1" t="s">
        <v>1625</v>
      </c>
      <c r="O995" s="1" t="s">
        <v>35</v>
      </c>
      <c r="P995" s="1" t="s">
        <v>1973</v>
      </c>
      <c r="Q995" s="1" t="s">
        <v>1645</v>
      </c>
      <c r="R995" s="1" t="s">
        <v>1944</v>
      </c>
    </row>
    <row r="996" spans="1:18" x14ac:dyDescent="0.45">
      <c r="A996" s="6">
        <f t="shared" si="17"/>
        <v>52774</v>
      </c>
      <c r="B996" s="6">
        <f>COUNTIF(D$1:D996,D996)</f>
        <v>4</v>
      </c>
      <c r="C996" s="1">
        <v>5277</v>
      </c>
      <c r="D996" s="1" t="s">
        <v>520</v>
      </c>
      <c r="F996" s="1" t="s">
        <v>521</v>
      </c>
      <c r="G996" s="1" t="s">
        <v>522</v>
      </c>
      <c r="I996" s="1" t="s">
        <v>278</v>
      </c>
      <c r="K996" s="1" t="s">
        <v>1964</v>
      </c>
      <c r="N996" s="1" t="s">
        <v>1625</v>
      </c>
      <c r="O996" s="1" t="s">
        <v>35</v>
      </c>
      <c r="P996" s="1" t="s">
        <v>1973</v>
      </c>
      <c r="Q996" s="1" t="s">
        <v>1645</v>
      </c>
      <c r="R996" s="1" t="s">
        <v>1944</v>
      </c>
    </row>
    <row r="997" spans="1:18" x14ac:dyDescent="0.45">
      <c r="A997" s="6">
        <f t="shared" si="17"/>
        <v>8011</v>
      </c>
      <c r="B997" s="6">
        <f>COUNTIF(D$1:D997,D997)</f>
        <v>1</v>
      </c>
      <c r="C997" s="1">
        <v>801</v>
      </c>
      <c r="D997" s="1" t="s">
        <v>1965</v>
      </c>
      <c r="F997" s="1" t="s">
        <v>1966</v>
      </c>
      <c r="G997" s="1" t="s">
        <v>1796</v>
      </c>
      <c r="I997" s="1" t="s">
        <v>278</v>
      </c>
      <c r="K997" s="1" t="s">
        <v>1948</v>
      </c>
      <c r="N997" s="1" t="s">
        <v>1625</v>
      </c>
      <c r="O997" s="1" t="s">
        <v>35</v>
      </c>
      <c r="P997" s="1" t="s">
        <v>1973</v>
      </c>
      <c r="Q997" s="1" t="s">
        <v>1645</v>
      </c>
      <c r="R997" s="1" t="s">
        <v>1944</v>
      </c>
    </row>
    <row r="998" spans="1:18" x14ac:dyDescent="0.45">
      <c r="A998" s="6">
        <f t="shared" si="17"/>
        <v>2524</v>
      </c>
      <c r="B998" s="6">
        <f>COUNTIF(D$1:D998,D998)</f>
        <v>4</v>
      </c>
      <c r="C998" s="1">
        <v>252</v>
      </c>
      <c r="D998" s="1" t="s">
        <v>972</v>
      </c>
      <c r="F998" s="1" t="s">
        <v>973</v>
      </c>
      <c r="G998" s="1" t="s">
        <v>264</v>
      </c>
      <c r="I998" s="1" t="s">
        <v>278</v>
      </c>
      <c r="K998" s="1" t="s">
        <v>1967</v>
      </c>
      <c r="N998" s="1" t="s">
        <v>1625</v>
      </c>
      <c r="O998" s="1" t="s">
        <v>35</v>
      </c>
      <c r="P998" s="1" t="s">
        <v>1973</v>
      </c>
      <c r="Q998" s="1" t="s">
        <v>1645</v>
      </c>
      <c r="R998" s="1" t="s">
        <v>1944</v>
      </c>
    </row>
    <row r="999" spans="1:18" x14ac:dyDescent="0.45">
      <c r="A999" s="6">
        <f t="shared" si="17"/>
        <v>1144</v>
      </c>
      <c r="B999" s="6">
        <f>COUNTIF(D$1:D999,D999)</f>
        <v>4</v>
      </c>
      <c r="C999" s="1">
        <v>114</v>
      </c>
      <c r="D999" s="1" t="s">
        <v>279</v>
      </c>
      <c r="F999" s="1" t="s">
        <v>280</v>
      </c>
      <c r="G999" s="1" t="s">
        <v>134</v>
      </c>
      <c r="I999" s="1" t="s">
        <v>278</v>
      </c>
      <c r="K999" s="1" t="s">
        <v>1968</v>
      </c>
      <c r="N999" s="1" t="s">
        <v>1625</v>
      </c>
      <c r="O999" s="1" t="s">
        <v>35</v>
      </c>
      <c r="P999" s="1" t="s">
        <v>1973</v>
      </c>
      <c r="Q999" s="1" t="s">
        <v>1645</v>
      </c>
      <c r="R999" s="1" t="s">
        <v>1944</v>
      </c>
    </row>
    <row r="1000" spans="1:18" x14ac:dyDescent="0.45">
      <c r="A1000" s="6">
        <f t="shared" si="17"/>
        <v>2544</v>
      </c>
      <c r="B1000" s="6">
        <f>COUNTIF(D$1:D1000,D1000)</f>
        <v>4</v>
      </c>
      <c r="C1000" s="1">
        <v>254</v>
      </c>
      <c r="D1000" s="1" t="s">
        <v>980</v>
      </c>
      <c r="F1000" s="1" t="s">
        <v>981</v>
      </c>
      <c r="G1000" s="1" t="s">
        <v>264</v>
      </c>
      <c r="I1000" s="1" t="s">
        <v>265</v>
      </c>
      <c r="K1000" s="1" t="s">
        <v>1969</v>
      </c>
      <c r="N1000" s="1" t="s">
        <v>1625</v>
      </c>
      <c r="O1000" s="1" t="s">
        <v>35</v>
      </c>
      <c r="P1000" s="1" t="s">
        <v>1973</v>
      </c>
      <c r="Q1000" s="1" t="s">
        <v>1645</v>
      </c>
      <c r="R1000" s="1" t="s">
        <v>1944</v>
      </c>
    </row>
    <row r="1001" spans="1:18" x14ac:dyDescent="0.45">
      <c r="A1001" s="6">
        <f t="shared" si="17"/>
        <v>2514</v>
      </c>
      <c r="B1001" s="6">
        <f>COUNTIF(D$1:D1001,D1001)</f>
        <v>4</v>
      </c>
      <c r="C1001" s="1">
        <v>251</v>
      </c>
      <c r="D1001" s="1" t="s">
        <v>952</v>
      </c>
      <c r="F1001" s="1" t="s">
        <v>953</v>
      </c>
      <c r="G1001" s="1" t="s">
        <v>264</v>
      </c>
      <c r="I1001" s="1" t="s">
        <v>278</v>
      </c>
      <c r="K1001" s="1" t="s">
        <v>1969</v>
      </c>
      <c r="N1001" s="1" t="s">
        <v>1625</v>
      </c>
      <c r="O1001" s="1" t="s">
        <v>35</v>
      </c>
      <c r="P1001" s="1" t="s">
        <v>1973</v>
      </c>
      <c r="Q1001" s="1" t="s">
        <v>1645</v>
      </c>
      <c r="R1001" s="1" t="s">
        <v>1944</v>
      </c>
    </row>
    <row r="1002" spans="1:18" x14ac:dyDescent="0.45">
      <c r="A1002" s="6">
        <f t="shared" si="17"/>
        <v>4044</v>
      </c>
      <c r="B1002" s="6">
        <f>COUNTIF(D$1:D1002,D1002)</f>
        <v>4</v>
      </c>
      <c r="C1002" s="1">
        <v>404</v>
      </c>
      <c r="D1002" s="1" t="s">
        <v>294</v>
      </c>
      <c r="F1002" s="1" t="s">
        <v>295</v>
      </c>
      <c r="G1002" s="1" t="s">
        <v>238</v>
      </c>
      <c r="I1002" s="1" t="s">
        <v>278</v>
      </c>
      <c r="K1002" s="1" t="s">
        <v>1969</v>
      </c>
      <c r="N1002" s="1" t="s">
        <v>1625</v>
      </c>
      <c r="O1002" s="1" t="s">
        <v>35</v>
      </c>
      <c r="P1002" s="1" t="s">
        <v>1973</v>
      </c>
      <c r="Q1002" s="1" t="s">
        <v>1645</v>
      </c>
      <c r="R1002" s="1" t="s">
        <v>1944</v>
      </c>
    </row>
    <row r="1003" spans="1:18" x14ac:dyDescent="0.45">
      <c r="A1003" s="6">
        <f t="shared" si="17"/>
        <v>4064</v>
      </c>
      <c r="B1003" s="6">
        <f>COUNTIF(D$1:D1003,D1003)</f>
        <v>4</v>
      </c>
      <c r="C1003" s="1">
        <v>406</v>
      </c>
      <c r="D1003" s="1" t="s">
        <v>302</v>
      </c>
      <c r="F1003" s="1" t="s">
        <v>303</v>
      </c>
      <c r="G1003" s="1" t="s">
        <v>238</v>
      </c>
      <c r="I1003" s="1" t="s">
        <v>278</v>
      </c>
      <c r="K1003" s="1" t="s">
        <v>1970</v>
      </c>
      <c r="N1003" s="1" t="s">
        <v>1625</v>
      </c>
      <c r="O1003" s="1" t="s">
        <v>35</v>
      </c>
      <c r="P1003" s="1" t="s">
        <v>1973</v>
      </c>
      <c r="Q1003" s="1" t="s">
        <v>1645</v>
      </c>
      <c r="R1003" s="1" t="s">
        <v>1944</v>
      </c>
    </row>
    <row r="1004" spans="1:18" x14ac:dyDescent="0.45">
      <c r="A1004" s="6">
        <f t="shared" si="17"/>
        <v>8062</v>
      </c>
      <c r="B1004" s="6">
        <f>COUNTIF(D$1:D1004,D1004)</f>
        <v>2</v>
      </c>
      <c r="C1004" s="1">
        <v>806</v>
      </c>
      <c r="D1004" s="1" t="s">
        <v>1794</v>
      </c>
      <c r="F1004" s="1" t="s">
        <v>1795</v>
      </c>
      <c r="G1004" s="1" t="s">
        <v>1796</v>
      </c>
      <c r="I1004" s="1" t="s">
        <v>265</v>
      </c>
      <c r="K1004" s="1" t="s">
        <v>1648</v>
      </c>
      <c r="N1004" s="1" t="s">
        <v>1625</v>
      </c>
      <c r="O1004" s="1" t="s">
        <v>35</v>
      </c>
      <c r="P1004" s="1" t="s">
        <v>1973</v>
      </c>
      <c r="Q1004" s="1" t="s">
        <v>1645</v>
      </c>
      <c r="R1004" s="1" t="s">
        <v>1944</v>
      </c>
    </row>
    <row r="1005" spans="1:18" x14ac:dyDescent="0.45">
      <c r="A1005" s="6">
        <f t="shared" si="17"/>
        <v>5142</v>
      </c>
      <c r="B1005" s="6">
        <f>COUNTIF(D$1:D1005,D1005)</f>
        <v>2</v>
      </c>
      <c r="C1005" s="1">
        <v>514</v>
      </c>
      <c r="D1005" s="1" t="s">
        <v>1373</v>
      </c>
      <c r="F1005" s="1" t="s">
        <v>1374</v>
      </c>
      <c r="G1005" s="1" t="s">
        <v>243</v>
      </c>
      <c r="I1005" s="1" t="s">
        <v>278</v>
      </c>
      <c r="K1005" s="1" t="s">
        <v>1971</v>
      </c>
      <c r="N1005" s="1" t="s">
        <v>1629</v>
      </c>
      <c r="O1005" s="1" t="s">
        <v>34</v>
      </c>
      <c r="P1005" s="1" t="s">
        <v>1973</v>
      </c>
      <c r="Q1005" s="1" t="s">
        <v>1645</v>
      </c>
      <c r="R1005" s="1" t="s">
        <v>1944</v>
      </c>
    </row>
    <row r="1006" spans="1:18" x14ac:dyDescent="0.45">
      <c r="A1006" s="6">
        <f t="shared" si="17"/>
        <v>52752</v>
      </c>
      <c r="B1006" s="6">
        <f>COUNTIF(D$1:D1006,D1006)</f>
        <v>2</v>
      </c>
      <c r="C1006" s="1">
        <v>5275</v>
      </c>
      <c r="D1006" s="1" t="s">
        <v>1072</v>
      </c>
      <c r="F1006" s="1" t="s">
        <v>1073</v>
      </c>
      <c r="G1006" s="1" t="s">
        <v>1074</v>
      </c>
      <c r="I1006" s="1" t="s">
        <v>278</v>
      </c>
      <c r="K1006" s="1" t="s">
        <v>1948</v>
      </c>
      <c r="N1006" s="1" t="s">
        <v>1629</v>
      </c>
      <c r="O1006" s="1" t="s">
        <v>34</v>
      </c>
      <c r="P1006" s="1" t="s">
        <v>1973</v>
      </c>
      <c r="Q1006" s="1" t="s">
        <v>1645</v>
      </c>
      <c r="R1006" s="1" t="s">
        <v>1944</v>
      </c>
    </row>
    <row r="1007" spans="1:18" x14ac:dyDescent="0.45">
      <c r="A1007" s="6">
        <f t="shared" si="17"/>
        <v>4004</v>
      </c>
      <c r="B1007" s="6">
        <f>COUNTIF(D$1:D1007,D1007)</f>
        <v>4</v>
      </c>
      <c r="C1007" s="1">
        <v>400</v>
      </c>
      <c r="D1007" s="1" t="s">
        <v>1152</v>
      </c>
      <c r="F1007" s="1" t="s">
        <v>1153</v>
      </c>
      <c r="G1007" s="1" t="s">
        <v>238</v>
      </c>
      <c r="I1007" s="1" t="s">
        <v>278</v>
      </c>
      <c r="K1007" s="1" t="s">
        <v>1948</v>
      </c>
      <c r="N1007" s="1" t="s">
        <v>1629</v>
      </c>
      <c r="O1007" s="1" t="s">
        <v>34</v>
      </c>
      <c r="P1007" s="1" t="s">
        <v>1973</v>
      </c>
      <c r="Q1007" s="1" t="s">
        <v>1645</v>
      </c>
      <c r="R1007" s="1" t="s">
        <v>1944</v>
      </c>
    </row>
    <row r="1008" spans="1:18" x14ac:dyDescent="0.45">
      <c r="A1008" s="6">
        <f t="shared" si="17"/>
        <v>2003</v>
      </c>
      <c r="B1008" s="6">
        <f>COUNTIF(D$1:D1008,D1008)</f>
        <v>3</v>
      </c>
      <c r="C1008" s="1">
        <v>200</v>
      </c>
      <c r="D1008" s="1" t="s">
        <v>1140</v>
      </c>
      <c r="F1008" s="1" t="s">
        <v>1141</v>
      </c>
      <c r="G1008" s="1" t="s">
        <v>264</v>
      </c>
      <c r="I1008" s="1" t="s">
        <v>278</v>
      </c>
      <c r="K1008" s="1" t="s">
        <v>1948</v>
      </c>
      <c r="N1008" s="1" t="s">
        <v>1629</v>
      </c>
      <c r="O1008" s="1" t="s">
        <v>34</v>
      </c>
      <c r="P1008" s="1" t="s">
        <v>1973</v>
      </c>
      <c r="Q1008" s="1" t="s">
        <v>1645</v>
      </c>
      <c r="R1008" s="1" t="s">
        <v>1944</v>
      </c>
    </row>
    <row r="1009" spans="1:18" x14ac:dyDescent="0.45">
      <c r="A1009" s="6">
        <f t="shared" si="17"/>
        <v>1044</v>
      </c>
      <c r="B1009" s="6">
        <f>COUNTIF(D$1:D1009,D1009)</f>
        <v>4</v>
      </c>
      <c r="C1009" s="1">
        <v>104</v>
      </c>
      <c r="D1009" s="1" t="s">
        <v>1157</v>
      </c>
      <c r="F1009" s="1" t="s">
        <v>1158</v>
      </c>
      <c r="G1009" s="1" t="s">
        <v>134</v>
      </c>
      <c r="I1009" s="1" t="s">
        <v>278</v>
      </c>
      <c r="K1009" s="1" t="s">
        <v>1948</v>
      </c>
      <c r="N1009" s="1" t="s">
        <v>1629</v>
      </c>
      <c r="O1009" s="1" t="s">
        <v>34</v>
      </c>
      <c r="P1009" s="1" t="s">
        <v>1973</v>
      </c>
      <c r="Q1009" s="1" t="s">
        <v>1645</v>
      </c>
      <c r="R1009" s="1" t="s">
        <v>1944</v>
      </c>
    </row>
    <row r="1010" spans="1:18" x14ac:dyDescent="0.45">
      <c r="A1010" s="6">
        <f t="shared" si="17"/>
        <v>2094</v>
      </c>
      <c r="B1010" s="6">
        <f>COUNTIF(D$1:D1010,D1010)</f>
        <v>4</v>
      </c>
      <c r="C1010" s="1">
        <v>209</v>
      </c>
      <c r="D1010" s="1" t="s">
        <v>983</v>
      </c>
      <c r="F1010" s="1" t="s">
        <v>984</v>
      </c>
      <c r="G1010" s="1" t="s">
        <v>264</v>
      </c>
      <c r="I1010" s="1" t="s">
        <v>278</v>
      </c>
      <c r="K1010" s="1" t="s">
        <v>1967</v>
      </c>
      <c r="N1010" s="1" t="s">
        <v>1629</v>
      </c>
      <c r="O1010" s="1" t="s">
        <v>34</v>
      </c>
      <c r="P1010" s="1" t="s">
        <v>1973</v>
      </c>
      <c r="Q1010" s="1" t="s">
        <v>1645</v>
      </c>
      <c r="R1010" s="1" t="s">
        <v>1944</v>
      </c>
    </row>
    <row r="1011" spans="1:18" x14ac:dyDescent="0.45">
      <c r="A1011" s="6">
        <f t="shared" si="17"/>
        <v>2074</v>
      </c>
      <c r="B1011" s="6">
        <f>COUNTIF(D$1:D1011,D1011)</f>
        <v>4</v>
      </c>
      <c r="C1011" s="1">
        <v>207</v>
      </c>
      <c r="D1011" s="1" t="s">
        <v>1057</v>
      </c>
      <c r="F1011" s="1" t="s">
        <v>1058</v>
      </c>
      <c r="G1011" s="1" t="s">
        <v>264</v>
      </c>
      <c r="I1011" s="1" t="s">
        <v>278</v>
      </c>
      <c r="K1011" s="1" t="s">
        <v>1969</v>
      </c>
      <c r="N1011" s="1" t="s">
        <v>1629</v>
      </c>
      <c r="O1011" s="1" t="s">
        <v>34</v>
      </c>
      <c r="P1011" s="1" t="s">
        <v>1973</v>
      </c>
      <c r="Q1011" s="1" t="s">
        <v>1645</v>
      </c>
      <c r="R1011" s="1" t="s">
        <v>1944</v>
      </c>
    </row>
    <row r="1012" spans="1:18" x14ac:dyDescent="0.45">
      <c r="A1012" s="6">
        <f t="shared" si="17"/>
        <v>2034</v>
      </c>
      <c r="B1012" s="6">
        <f>COUNTIF(D$1:D1012,D1012)</f>
        <v>4</v>
      </c>
      <c r="C1012" s="1">
        <v>203</v>
      </c>
      <c r="D1012" s="1" t="s">
        <v>1130</v>
      </c>
      <c r="F1012" s="1" t="s">
        <v>1131</v>
      </c>
      <c r="G1012" s="1" t="s">
        <v>264</v>
      </c>
      <c r="I1012" s="1" t="s">
        <v>278</v>
      </c>
      <c r="K1012" s="1" t="s">
        <v>1969</v>
      </c>
      <c r="N1012" s="1" t="s">
        <v>1629</v>
      </c>
      <c r="O1012" s="1" t="s">
        <v>34</v>
      </c>
      <c r="P1012" s="1" t="s">
        <v>1973</v>
      </c>
      <c r="Q1012" s="1" t="s">
        <v>1645</v>
      </c>
      <c r="R1012" s="1" t="s">
        <v>1944</v>
      </c>
    </row>
    <row r="1013" spans="1:18" x14ac:dyDescent="0.45">
      <c r="A1013" s="6">
        <f t="shared" si="17"/>
        <v>2144</v>
      </c>
      <c r="B1013" s="6">
        <f>COUNTIF(D$1:D1013,D1013)</f>
        <v>4</v>
      </c>
      <c r="C1013" s="1">
        <v>214</v>
      </c>
      <c r="D1013" s="1" t="s">
        <v>1095</v>
      </c>
      <c r="F1013" s="1" t="s">
        <v>1096</v>
      </c>
      <c r="G1013" s="1" t="s">
        <v>264</v>
      </c>
      <c r="I1013" s="1" t="s">
        <v>265</v>
      </c>
      <c r="K1013" s="1" t="s">
        <v>1969</v>
      </c>
      <c r="N1013" s="1" t="s">
        <v>1629</v>
      </c>
      <c r="O1013" s="1" t="s">
        <v>34</v>
      </c>
      <c r="P1013" s="1" t="s">
        <v>1973</v>
      </c>
      <c r="Q1013" s="1" t="s">
        <v>1645</v>
      </c>
      <c r="R1013" s="1" t="s">
        <v>1944</v>
      </c>
    </row>
    <row r="1014" spans="1:18" x14ac:dyDescent="0.45">
      <c r="A1014" s="6">
        <f t="shared" si="17"/>
        <v>2054</v>
      </c>
      <c r="B1014" s="6">
        <f>COUNTIF(D$1:D1014,D1014)</f>
        <v>4</v>
      </c>
      <c r="C1014" s="1">
        <v>205</v>
      </c>
      <c r="D1014" s="1" t="s">
        <v>1038</v>
      </c>
      <c r="F1014" s="1" t="s">
        <v>1039</v>
      </c>
      <c r="G1014" s="1" t="s">
        <v>264</v>
      </c>
      <c r="I1014" s="1" t="s">
        <v>278</v>
      </c>
      <c r="K1014" s="1" t="s">
        <v>1969</v>
      </c>
      <c r="N1014" s="1" t="s">
        <v>1629</v>
      </c>
      <c r="O1014" s="1" t="s">
        <v>34</v>
      </c>
      <c r="P1014" s="1" t="s">
        <v>1973</v>
      </c>
      <c r="Q1014" s="1" t="s">
        <v>1645</v>
      </c>
      <c r="R1014" s="1" t="s">
        <v>1944</v>
      </c>
    </row>
    <row r="1015" spans="1:18" x14ac:dyDescent="0.45">
      <c r="A1015" s="6">
        <f t="shared" si="17"/>
        <v>2084</v>
      </c>
      <c r="B1015" s="6">
        <f>COUNTIF(D$1:D1015,D1015)</f>
        <v>4</v>
      </c>
      <c r="C1015" s="1">
        <v>208</v>
      </c>
      <c r="D1015" s="1" t="s">
        <v>986</v>
      </c>
      <c r="F1015" s="1" t="s">
        <v>987</v>
      </c>
      <c r="G1015" s="1" t="s">
        <v>264</v>
      </c>
      <c r="I1015" s="1" t="s">
        <v>278</v>
      </c>
      <c r="K1015" s="1" t="s">
        <v>1970</v>
      </c>
      <c r="N1015" s="1" t="s">
        <v>1629</v>
      </c>
      <c r="O1015" s="1" t="s">
        <v>34</v>
      </c>
      <c r="P1015" s="1" t="s">
        <v>1973</v>
      </c>
      <c r="Q1015" s="1" t="s">
        <v>1645</v>
      </c>
      <c r="R1015" s="1" t="s">
        <v>1944</v>
      </c>
    </row>
    <row r="1016" spans="1:18" x14ac:dyDescent="0.45">
      <c r="A1016" s="6">
        <f t="shared" si="17"/>
        <v>2024</v>
      </c>
      <c r="B1016" s="6">
        <f>COUNTIF(D$1:D1016,D1016)</f>
        <v>4</v>
      </c>
      <c r="C1016" s="1">
        <v>202</v>
      </c>
      <c r="D1016" s="1" t="s">
        <v>1060</v>
      </c>
      <c r="F1016" s="1" t="s">
        <v>1061</v>
      </c>
      <c r="G1016" s="1" t="s">
        <v>264</v>
      </c>
      <c r="I1016" s="1" t="s">
        <v>278</v>
      </c>
      <c r="K1016" s="1" t="s">
        <v>1970</v>
      </c>
      <c r="N1016" s="1" t="s">
        <v>1629</v>
      </c>
      <c r="O1016" s="1" t="s">
        <v>34</v>
      </c>
      <c r="P1016" s="1" t="s">
        <v>1973</v>
      </c>
      <c r="Q1016" s="1" t="s">
        <v>1645</v>
      </c>
      <c r="R1016" s="1" t="s">
        <v>1944</v>
      </c>
    </row>
    <row r="1017" spans="1:18" x14ac:dyDescent="0.45">
      <c r="A1017" s="6">
        <f t="shared" si="17"/>
        <v>2194</v>
      </c>
      <c r="B1017" s="6">
        <f>COUNTIF(D$1:D1017,D1017)</f>
        <v>4</v>
      </c>
      <c r="C1017" s="1">
        <v>219</v>
      </c>
      <c r="D1017" s="1" t="s">
        <v>991</v>
      </c>
      <c r="F1017" s="1" t="s">
        <v>992</v>
      </c>
      <c r="G1017" s="1" t="s">
        <v>264</v>
      </c>
      <c r="I1017" s="1" t="s">
        <v>265</v>
      </c>
      <c r="K1017" s="1" t="s">
        <v>1648</v>
      </c>
      <c r="N1017" s="1" t="s">
        <v>1629</v>
      </c>
      <c r="O1017" s="1" t="s">
        <v>34</v>
      </c>
      <c r="P1017" s="1" t="s">
        <v>1973</v>
      </c>
      <c r="Q1017" s="1" t="s">
        <v>1645</v>
      </c>
      <c r="R1017" s="1" t="s">
        <v>1944</v>
      </c>
    </row>
    <row r="1018" spans="1:18" x14ac:dyDescent="0.45">
      <c r="A1018" s="6">
        <f t="shared" si="17"/>
        <v>2164</v>
      </c>
      <c r="B1018" s="6">
        <f>COUNTIF(D$1:D1018,D1018)</f>
        <v>4</v>
      </c>
      <c r="C1018" s="1">
        <v>216</v>
      </c>
      <c r="D1018" s="1" t="s">
        <v>1018</v>
      </c>
      <c r="F1018" s="1" t="s">
        <v>1019</v>
      </c>
      <c r="G1018" s="1" t="s">
        <v>264</v>
      </c>
      <c r="I1018" s="1" t="s">
        <v>265</v>
      </c>
      <c r="K1018" s="1" t="s">
        <v>1648</v>
      </c>
      <c r="N1018" s="1" t="s">
        <v>1629</v>
      </c>
      <c r="O1018" s="1" t="s">
        <v>34</v>
      </c>
      <c r="P1018" s="1" t="s">
        <v>1973</v>
      </c>
      <c r="Q1018" s="1" t="s">
        <v>1645</v>
      </c>
      <c r="R1018" s="1" t="s">
        <v>1944</v>
      </c>
    </row>
    <row r="1019" spans="1:18" x14ac:dyDescent="0.45">
      <c r="A1019" s="6">
        <f t="shared" si="17"/>
        <v>2044</v>
      </c>
      <c r="B1019" s="6">
        <f>COUNTIF(D$1:D1019,D1019)</f>
        <v>4</v>
      </c>
      <c r="C1019" s="1">
        <v>204</v>
      </c>
      <c r="D1019" s="1" t="s">
        <v>1112</v>
      </c>
      <c r="F1019" s="1" t="s">
        <v>1113</v>
      </c>
      <c r="G1019" s="1" t="s">
        <v>264</v>
      </c>
      <c r="I1019" s="1" t="s">
        <v>278</v>
      </c>
      <c r="K1019" s="1" t="s">
        <v>1648</v>
      </c>
      <c r="N1019" s="1" t="s">
        <v>1629</v>
      </c>
      <c r="O1019" s="1" t="s">
        <v>34</v>
      </c>
      <c r="P1019" s="1" t="s">
        <v>1973</v>
      </c>
      <c r="Q1019" s="1" t="s">
        <v>1645</v>
      </c>
      <c r="R1019" s="1" t="s">
        <v>1944</v>
      </c>
    </row>
  </sheetData>
  <autoFilter ref="A1:R358" xr:uid="{EF7DC890-2D9A-4A3D-907A-D11C77A02737}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AB08-D5F1-42C2-8232-EB4590D0D30C}">
  <dimension ref="A1:R50"/>
  <sheetViews>
    <sheetView workbookViewId="0">
      <selection activeCell="K26" sqref="K26:N26"/>
    </sheetView>
  </sheetViews>
  <sheetFormatPr defaultRowHeight="12.6" x14ac:dyDescent="0.45"/>
  <cols>
    <col min="1" max="1" width="22.69921875" style="1" customWidth="1"/>
    <col min="2" max="17" width="8.796875" style="1"/>
    <col min="18" max="18" width="9.5" style="1" bestFit="1" customWidth="1"/>
    <col min="19" max="16384" width="8.796875" style="1"/>
  </cols>
  <sheetData>
    <row r="1" spans="1:18" x14ac:dyDescent="0.45">
      <c r="A1" s="6" t="str">
        <f>B1&amp;"・"&amp;H1</f>
        <v>チーム名・性別</v>
      </c>
      <c r="B1" s="2" t="s">
        <v>19</v>
      </c>
      <c r="C1" s="5" t="s">
        <v>14</v>
      </c>
      <c r="D1" s="5" t="s">
        <v>15</v>
      </c>
      <c r="E1" s="5" t="s">
        <v>16</v>
      </c>
      <c r="F1" s="2" t="s">
        <v>5</v>
      </c>
      <c r="G1" s="3" t="s">
        <v>20</v>
      </c>
      <c r="H1" s="44" t="s">
        <v>11</v>
      </c>
      <c r="I1" s="3" t="s">
        <v>21</v>
      </c>
      <c r="J1" s="1" t="s">
        <v>13</v>
      </c>
      <c r="K1" s="1" t="s">
        <v>7</v>
      </c>
      <c r="L1" s="1" t="s">
        <v>8</v>
      </c>
      <c r="M1" s="1" t="s">
        <v>9</v>
      </c>
      <c r="N1" s="1" t="s">
        <v>10</v>
      </c>
      <c r="Q1" s="1" t="s">
        <v>46</v>
      </c>
      <c r="R1" s="43">
        <v>46152</v>
      </c>
    </row>
    <row r="2" spans="1:18" x14ac:dyDescent="0.45">
      <c r="A2" s="6" t="str">
        <f>B2&amp;"・"&amp;H2</f>
        <v>小樽潮陵高・男5/9</v>
      </c>
      <c r="B2" s="1" t="s">
        <v>50</v>
      </c>
      <c r="D2" s="1" t="s">
        <v>1974</v>
      </c>
      <c r="F2" s="1" t="s">
        <v>2057</v>
      </c>
      <c r="G2" s="1" t="s">
        <v>1628</v>
      </c>
      <c r="H2" s="1" t="s">
        <v>2063</v>
      </c>
      <c r="I2" s="1" t="s">
        <v>2058</v>
      </c>
      <c r="J2" s="1" t="s">
        <v>1645</v>
      </c>
      <c r="K2" s="1" t="s">
        <v>2057</v>
      </c>
      <c r="L2" s="1" t="s">
        <v>2057</v>
      </c>
      <c r="M2" s="1" t="s">
        <v>2057</v>
      </c>
      <c r="N2" s="1" t="s">
        <v>2057</v>
      </c>
    </row>
    <row r="3" spans="1:18" x14ac:dyDescent="0.45">
      <c r="A3" s="6" t="str">
        <f t="shared" ref="A3:A50" si="0">B3&amp;"・"&amp;H3</f>
        <v>小樽商科大・男5/9</v>
      </c>
      <c r="B3" s="1" t="s">
        <v>120</v>
      </c>
      <c r="D3" s="1" t="s">
        <v>1975</v>
      </c>
      <c r="F3" s="1" t="s">
        <v>2057</v>
      </c>
      <c r="G3" s="1" t="s">
        <v>1628</v>
      </c>
      <c r="H3" s="1" t="s">
        <v>2064</v>
      </c>
      <c r="I3" s="1" t="s">
        <v>2058</v>
      </c>
      <c r="J3" s="1" t="s">
        <v>1645</v>
      </c>
      <c r="K3" s="1" t="s">
        <v>2057</v>
      </c>
      <c r="L3" s="1" t="s">
        <v>2057</v>
      </c>
      <c r="M3" s="1" t="s">
        <v>2057</v>
      </c>
      <c r="N3" s="1" t="s">
        <v>2057</v>
      </c>
    </row>
    <row r="4" spans="1:18" x14ac:dyDescent="0.45">
      <c r="A4" s="6" t="str">
        <f t="shared" si="0"/>
        <v>倶知安高・男5/9</v>
      </c>
      <c r="B4" s="1" t="s">
        <v>55</v>
      </c>
      <c r="D4" s="1" t="s">
        <v>1976</v>
      </c>
      <c r="F4" s="1" t="s">
        <v>2057</v>
      </c>
      <c r="G4" s="1" t="s">
        <v>1628</v>
      </c>
      <c r="H4" s="1" t="s">
        <v>2064</v>
      </c>
      <c r="I4" s="1" t="s">
        <v>2058</v>
      </c>
      <c r="J4" s="1" t="s">
        <v>1645</v>
      </c>
      <c r="K4" s="1" t="s">
        <v>2057</v>
      </c>
      <c r="L4" s="1" t="s">
        <v>2057</v>
      </c>
      <c r="M4" s="1" t="s">
        <v>2057</v>
      </c>
      <c r="N4" s="1" t="s">
        <v>2057</v>
      </c>
    </row>
    <row r="5" spans="1:18" x14ac:dyDescent="0.45">
      <c r="A5" s="6" t="str">
        <f t="shared" si="0"/>
        <v>朝里TFC-A・男女5/9</v>
      </c>
      <c r="B5" s="1" t="s">
        <v>1977</v>
      </c>
      <c r="D5" s="1" t="s">
        <v>1978</v>
      </c>
      <c r="F5" s="1" t="s">
        <v>2017</v>
      </c>
      <c r="G5" s="1" t="s">
        <v>2059</v>
      </c>
      <c r="H5" s="1" t="s">
        <v>2065</v>
      </c>
      <c r="I5" s="1" t="s">
        <v>41</v>
      </c>
      <c r="J5" s="1" t="s">
        <v>1645</v>
      </c>
      <c r="K5" s="1" t="s">
        <v>1133</v>
      </c>
      <c r="L5" s="1" t="s">
        <v>972</v>
      </c>
      <c r="M5" s="1" t="s">
        <v>974</v>
      </c>
      <c r="N5" s="1" t="s">
        <v>1140</v>
      </c>
    </row>
    <row r="6" spans="1:18" x14ac:dyDescent="0.45">
      <c r="A6" s="6" t="str">
        <f t="shared" si="0"/>
        <v>京極陸少・男女5/9</v>
      </c>
      <c r="B6" s="1" t="s">
        <v>238</v>
      </c>
      <c r="D6" s="1" t="s">
        <v>1979</v>
      </c>
      <c r="F6" s="1" t="s">
        <v>2018</v>
      </c>
      <c r="G6" s="1" t="s">
        <v>2059</v>
      </c>
      <c r="H6" s="1" t="s">
        <v>2065</v>
      </c>
      <c r="I6" s="1" t="s">
        <v>41</v>
      </c>
      <c r="J6" s="1" t="s">
        <v>1645</v>
      </c>
      <c r="K6" s="1" t="s">
        <v>302</v>
      </c>
      <c r="L6" s="1" t="s">
        <v>276</v>
      </c>
      <c r="M6" s="1" t="s">
        <v>1152</v>
      </c>
      <c r="N6" s="1" t="s">
        <v>1124</v>
      </c>
    </row>
    <row r="7" spans="1:18" x14ac:dyDescent="0.45">
      <c r="A7" s="6" t="str">
        <f t="shared" si="0"/>
        <v>TONDEN.RC・男女5/9</v>
      </c>
      <c r="B7" s="1" t="s">
        <v>145</v>
      </c>
      <c r="D7" s="1" t="s">
        <v>1980</v>
      </c>
      <c r="F7" s="1" t="s">
        <v>2019</v>
      </c>
      <c r="G7" s="1" t="s">
        <v>2059</v>
      </c>
      <c r="H7" s="1" t="s">
        <v>2065</v>
      </c>
      <c r="I7" s="1" t="s">
        <v>41</v>
      </c>
      <c r="J7" s="1" t="s">
        <v>1645</v>
      </c>
      <c r="K7" s="1" t="s">
        <v>1121</v>
      </c>
      <c r="L7" s="1" t="s">
        <v>1143</v>
      </c>
      <c r="M7" s="1" t="s">
        <v>300</v>
      </c>
      <c r="N7" s="1" t="s">
        <v>274</v>
      </c>
    </row>
    <row r="8" spans="1:18" x14ac:dyDescent="0.45">
      <c r="A8" s="6" t="str">
        <f t="shared" si="0"/>
        <v>小樽A･J･C・男女5/9</v>
      </c>
      <c r="B8" s="1" t="s">
        <v>134</v>
      </c>
      <c r="D8" s="1" t="s">
        <v>1981</v>
      </c>
      <c r="F8" s="1" t="s">
        <v>2020</v>
      </c>
      <c r="G8" s="1" t="s">
        <v>2059</v>
      </c>
      <c r="H8" s="1" t="s">
        <v>2065</v>
      </c>
      <c r="I8" s="1" t="s">
        <v>41</v>
      </c>
      <c r="J8" s="1" t="s">
        <v>1645</v>
      </c>
      <c r="K8" s="1" t="s">
        <v>285</v>
      </c>
      <c r="L8" s="1" t="s">
        <v>1146</v>
      </c>
      <c r="M8" s="1" t="s">
        <v>279</v>
      </c>
      <c r="N8" s="1" t="s">
        <v>1157</v>
      </c>
    </row>
    <row r="9" spans="1:18" x14ac:dyDescent="0.45">
      <c r="A9" s="6" t="str">
        <f t="shared" si="0"/>
        <v>朝里TFC-B・男女5/9</v>
      </c>
      <c r="B9" s="1" t="s">
        <v>1982</v>
      </c>
      <c r="D9" s="1" t="s">
        <v>1983</v>
      </c>
      <c r="F9" s="1" t="s">
        <v>2021</v>
      </c>
      <c r="G9" s="1" t="s">
        <v>2059</v>
      </c>
      <c r="H9" s="1" t="s">
        <v>2065</v>
      </c>
      <c r="I9" s="1" t="s">
        <v>41</v>
      </c>
      <c r="J9" s="1" t="s">
        <v>1645</v>
      </c>
      <c r="K9" s="1" t="s">
        <v>952</v>
      </c>
      <c r="L9" s="1" t="s">
        <v>1106</v>
      </c>
      <c r="M9" s="1" t="s">
        <v>962</v>
      </c>
      <c r="N9" s="1" t="s">
        <v>1057</v>
      </c>
    </row>
    <row r="10" spans="1:18" x14ac:dyDescent="0.45">
      <c r="A10" s="6" t="str">
        <f t="shared" si="0"/>
        <v>朝里TFC-A・女5/10</v>
      </c>
      <c r="B10" s="1" t="s">
        <v>1977</v>
      </c>
      <c r="D10" s="1" t="s">
        <v>1978</v>
      </c>
      <c r="F10" s="1" t="s">
        <v>2022</v>
      </c>
      <c r="G10" s="1" t="s">
        <v>1625</v>
      </c>
      <c r="H10" s="1" t="s">
        <v>2067</v>
      </c>
      <c r="I10" s="1" t="s">
        <v>41</v>
      </c>
      <c r="J10" s="1" t="s">
        <v>1645</v>
      </c>
      <c r="K10" s="1" t="s">
        <v>962</v>
      </c>
      <c r="L10" s="1" t="s">
        <v>974</v>
      </c>
      <c r="M10" s="1" t="s">
        <v>952</v>
      </c>
      <c r="N10" s="1" t="s">
        <v>972</v>
      </c>
    </row>
    <row r="11" spans="1:18" x14ac:dyDescent="0.45">
      <c r="A11" s="6" t="str">
        <f t="shared" si="0"/>
        <v>朝里TFC-B・女5/10</v>
      </c>
      <c r="B11" s="1" t="s">
        <v>1982</v>
      </c>
      <c r="D11" s="1" t="s">
        <v>1983</v>
      </c>
      <c r="F11" s="1" t="s">
        <v>2023</v>
      </c>
      <c r="G11" s="1" t="s">
        <v>1625</v>
      </c>
      <c r="H11" s="1" t="s">
        <v>2066</v>
      </c>
      <c r="I11" s="1" t="s">
        <v>41</v>
      </c>
      <c r="J11" s="1" t="s">
        <v>1645</v>
      </c>
      <c r="K11" s="1" t="s">
        <v>914</v>
      </c>
      <c r="L11" s="1" t="s">
        <v>980</v>
      </c>
      <c r="M11" s="1" t="s">
        <v>933</v>
      </c>
      <c r="N11" s="1" t="s">
        <v>262</v>
      </c>
    </row>
    <row r="12" spans="1:18" x14ac:dyDescent="0.45">
      <c r="A12" s="6" t="str">
        <f t="shared" si="0"/>
        <v>TONDEN.RC・男5/10</v>
      </c>
      <c r="B12" s="1" t="s">
        <v>145</v>
      </c>
      <c r="D12" s="1" t="s">
        <v>1980</v>
      </c>
      <c r="F12" s="1" t="s">
        <v>2024</v>
      </c>
      <c r="G12" s="1" t="s">
        <v>1629</v>
      </c>
      <c r="H12" s="1" t="s">
        <v>2069</v>
      </c>
      <c r="I12" s="1" t="s">
        <v>41</v>
      </c>
      <c r="J12" s="1" t="s">
        <v>1645</v>
      </c>
      <c r="K12" s="1" t="s">
        <v>1121</v>
      </c>
      <c r="L12" s="1" t="s">
        <v>1143</v>
      </c>
      <c r="M12" s="1" t="s">
        <v>1114</v>
      </c>
      <c r="N12" s="1" t="s">
        <v>1103</v>
      </c>
    </row>
    <row r="13" spans="1:18" x14ac:dyDescent="0.45">
      <c r="A13" s="6" t="str">
        <f t="shared" si="0"/>
        <v>小樽A･J･C-B・男5/10</v>
      </c>
      <c r="B13" s="1" t="s">
        <v>1984</v>
      </c>
      <c r="D13" s="1" t="s">
        <v>1985</v>
      </c>
      <c r="F13" s="1" t="s">
        <v>2025</v>
      </c>
      <c r="G13" s="1" t="s">
        <v>1629</v>
      </c>
      <c r="H13" s="1" t="s">
        <v>2068</v>
      </c>
      <c r="I13" s="1" t="s">
        <v>41</v>
      </c>
      <c r="J13" s="1" t="s">
        <v>1645</v>
      </c>
      <c r="K13" s="1" t="s">
        <v>1088</v>
      </c>
      <c r="L13" s="1" t="s">
        <v>1097</v>
      </c>
      <c r="M13" s="1" t="s">
        <v>1029</v>
      </c>
      <c r="N13" s="1" t="s">
        <v>1092</v>
      </c>
    </row>
    <row r="14" spans="1:18" x14ac:dyDescent="0.45">
      <c r="A14" s="6" t="str">
        <f t="shared" si="0"/>
        <v>朝里TFC-B・男5/10</v>
      </c>
      <c r="B14" s="1" t="s">
        <v>1982</v>
      </c>
      <c r="D14" s="1" t="s">
        <v>1983</v>
      </c>
      <c r="F14" s="1" t="s">
        <v>2026</v>
      </c>
      <c r="G14" s="1" t="s">
        <v>1629</v>
      </c>
      <c r="H14" s="1" t="s">
        <v>2068</v>
      </c>
      <c r="I14" s="1" t="s">
        <v>41</v>
      </c>
      <c r="J14" s="1" t="s">
        <v>1645</v>
      </c>
      <c r="K14" s="1" t="s">
        <v>307</v>
      </c>
      <c r="L14" s="1" t="s">
        <v>1060</v>
      </c>
      <c r="M14" s="1" t="s">
        <v>1043</v>
      </c>
      <c r="N14" s="1" t="s">
        <v>986</v>
      </c>
    </row>
    <row r="15" spans="1:18" x14ac:dyDescent="0.45">
      <c r="A15" s="6" t="str">
        <f t="shared" si="0"/>
        <v>朝里TFC-D・男5/10</v>
      </c>
      <c r="B15" s="1" t="s">
        <v>1986</v>
      </c>
      <c r="D15" s="1" t="s">
        <v>1987</v>
      </c>
      <c r="F15" s="1" t="s">
        <v>2027</v>
      </c>
      <c r="G15" s="1" t="s">
        <v>1629</v>
      </c>
      <c r="H15" s="1" t="s">
        <v>2068</v>
      </c>
      <c r="I15" s="1" t="s">
        <v>41</v>
      </c>
      <c r="J15" s="1" t="s">
        <v>1645</v>
      </c>
      <c r="K15" s="1" t="s">
        <v>1052</v>
      </c>
      <c r="L15" s="1" t="s">
        <v>988</v>
      </c>
      <c r="M15" s="1" t="s">
        <v>983</v>
      </c>
      <c r="N15" s="1" t="s">
        <v>1038</v>
      </c>
    </row>
    <row r="16" spans="1:18" x14ac:dyDescent="0.45">
      <c r="A16" s="6" t="str">
        <f t="shared" si="0"/>
        <v>朝里TFC-E・男5/10</v>
      </c>
      <c r="B16" s="1" t="s">
        <v>1988</v>
      </c>
      <c r="D16" s="1" t="s">
        <v>1989</v>
      </c>
      <c r="F16" s="1" t="s">
        <v>2057</v>
      </c>
      <c r="G16" s="1" t="s">
        <v>1629</v>
      </c>
      <c r="H16" s="1" t="s">
        <v>2068</v>
      </c>
      <c r="I16" s="1" t="s">
        <v>41</v>
      </c>
      <c r="J16" s="1" t="s">
        <v>1645</v>
      </c>
      <c r="K16" s="1" t="s">
        <v>1018</v>
      </c>
      <c r="L16" s="1" t="s">
        <v>1035</v>
      </c>
      <c r="M16" s="1" t="s">
        <v>991</v>
      </c>
      <c r="N16" s="1" t="s">
        <v>1046</v>
      </c>
    </row>
    <row r="17" spans="1:14" x14ac:dyDescent="0.45">
      <c r="A17" s="6" t="str">
        <f t="shared" si="0"/>
        <v>ﾁｰﾑC-3・男5/10</v>
      </c>
      <c r="B17" s="1" t="s">
        <v>106</v>
      </c>
      <c r="D17" s="1" t="s">
        <v>1990</v>
      </c>
      <c r="F17" s="1" t="s">
        <v>2028</v>
      </c>
      <c r="G17" s="1" t="s">
        <v>1629</v>
      </c>
      <c r="H17" s="1" t="s">
        <v>2068</v>
      </c>
      <c r="I17" s="1" t="s">
        <v>41</v>
      </c>
      <c r="J17" s="1" t="s">
        <v>1645</v>
      </c>
      <c r="K17" s="1" t="s">
        <v>1090</v>
      </c>
      <c r="L17" s="1" t="s">
        <v>1149</v>
      </c>
      <c r="M17" s="1" t="s">
        <v>1154</v>
      </c>
      <c r="N17" s="1" t="s">
        <v>1118</v>
      </c>
    </row>
    <row r="18" spans="1:14" x14ac:dyDescent="0.45">
      <c r="A18" s="6" t="str">
        <f t="shared" si="0"/>
        <v>朝里TFC-A・男5/10</v>
      </c>
      <c r="B18" s="1" t="s">
        <v>1977</v>
      </c>
      <c r="D18" s="1" t="s">
        <v>1978</v>
      </c>
      <c r="F18" s="1" t="s">
        <v>2029</v>
      </c>
      <c r="G18" s="1" t="s">
        <v>1629</v>
      </c>
      <c r="H18" s="1" t="s">
        <v>2068</v>
      </c>
      <c r="I18" s="1" t="s">
        <v>41</v>
      </c>
      <c r="J18" s="1" t="s">
        <v>1645</v>
      </c>
      <c r="K18" s="1" t="s">
        <v>1130</v>
      </c>
      <c r="L18" s="1" t="s">
        <v>1140</v>
      </c>
      <c r="M18" s="1" t="s">
        <v>1057</v>
      </c>
      <c r="N18" s="1" t="s">
        <v>1133</v>
      </c>
    </row>
    <row r="19" spans="1:14" x14ac:dyDescent="0.45">
      <c r="A19" s="6" t="str">
        <f t="shared" si="0"/>
        <v>小樽A･J･C-A・男5/10</v>
      </c>
      <c r="B19" s="1" t="s">
        <v>1991</v>
      </c>
      <c r="D19" s="1" t="s">
        <v>1992</v>
      </c>
      <c r="F19" s="1" t="s">
        <v>2030</v>
      </c>
      <c r="G19" s="1" t="s">
        <v>1629</v>
      </c>
      <c r="H19" s="1" t="s">
        <v>2068</v>
      </c>
      <c r="I19" s="1" t="s">
        <v>41</v>
      </c>
      <c r="J19" s="1" t="s">
        <v>1645</v>
      </c>
      <c r="K19" s="1" t="s">
        <v>1109</v>
      </c>
      <c r="L19" s="1" t="s">
        <v>1146</v>
      </c>
      <c r="M19" s="1" t="s">
        <v>1127</v>
      </c>
      <c r="N19" s="1" t="s">
        <v>1157</v>
      </c>
    </row>
    <row r="20" spans="1:14" x14ac:dyDescent="0.45">
      <c r="A20" s="6" t="str">
        <f t="shared" si="0"/>
        <v>朝里TFC-C・男5/10</v>
      </c>
      <c r="B20" s="1" t="s">
        <v>1993</v>
      </c>
      <c r="D20" s="1" t="s">
        <v>1994</v>
      </c>
      <c r="F20" s="1" t="s">
        <v>2031</v>
      </c>
      <c r="G20" s="1" t="s">
        <v>1629</v>
      </c>
      <c r="H20" s="1" t="s">
        <v>2068</v>
      </c>
      <c r="I20" s="1" t="s">
        <v>41</v>
      </c>
      <c r="J20" s="1" t="s">
        <v>1645</v>
      </c>
      <c r="K20" s="1" t="s">
        <v>1055</v>
      </c>
      <c r="L20" s="1" t="s">
        <v>1106</v>
      </c>
      <c r="M20" s="1" t="s">
        <v>1095</v>
      </c>
      <c r="N20" s="1" t="s">
        <v>1085</v>
      </c>
    </row>
    <row r="21" spans="1:14" x14ac:dyDescent="0.45">
      <c r="A21" s="6" t="str">
        <f t="shared" si="0"/>
        <v>朝里TFC-F・男5/10</v>
      </c>
      <c r="B21" s="1" t="s">
        <v>1995</v>
      </c>
      <c r="D21" s="1" t="s">
        <v>1996</v>
      </c>
      <c r="F21" s="1" t="s">
        <v>2057</v>
      </c>
      <c r="G21" s="1" t="s">
        <v>1629</v>
      </c>
      <c r="H21" s="1" t="s">
        <v>2068</v>
      </c>
      <c r="I21" s="1" t="s">
        <v>41</v>
      </c>
      <c r="J21" s="1" t="s">
        <v>1645</v>
      </c>
      <c r="K21" s="1" t="s">
        <v>313</v>
      </c>
      <c r="L21" s="1" t="s">
        <v>322</v>
      </c>
      <c r="M21" s="1" t="s">
        <v>327</v>
      </c>
      <c r="N21" s="1" t="s">
        <v>310</v>
      </c>
    </row>
    <row r="22" spans="1:14" x14ac:dyDescent="0.45">
      <c r="A22" s="6" t="str">
        <f t="shared" si="0"/>
        <v>岩内中央学園・女5/10</v>
      </c>
      <c r="B22" s="1" t="s">
        <v>98</v>
      </c>
      <c r="D22" s="1" t="s">
        <v>1997</v>
      </c>
      <c r="F22" s="1" t="s">
        <v>2032</v>
      </c>
      <c r="G22" s="1" t="s">
        <v>47</v>
      </c>
      <c r="H22" s="1" t="s">
        <v>2066</v>
      </c>
      <c r="I22" s="1" t="s">
        <v>41</v>
      </c>
      <c r="J22" s="1" t="s">
        <v>1645</v>
      </c>
      <c r="K22" s="1" t="s">
        <v>499</v>
      </c>
      <c r="L22" s="1" t="s">
        <v>96</v>
      </c>
      <c r="M22" s="1" t="s">
        <v>467</v>
      </c>
      <c r="N22" s="1" t="s">
        <v>1402</v>
      </c>
    </row>
    <row r="23" spans="1:14" x14ac:dyDescent="0.45">
      <c r="A23" s="6" t="str">
        <f t="shared" si="0"/>
        <v>札幌新琴似中-B・女5/10</v>
      </c>
      <c r="B23" s="1" t="s">
        <v>1998</v>
      </c>
      <c r="D23" s="1" t="s">
        <v>1999</v>
      </c>
      <c r="F23" s="1" t="s">
        <v>2033</v>
      </c>
      <c r="G23" s="1" t="s">
        <v>47</v>
      </c>
      <c r="H23" s="1" t="s">
        <v>2066</v>
      </c>
      <c r="I23" s="1" t="s">
        <v>41</v>
      </c>
      <c r="J23" s="1" t="s">
        <v>1645</v>
      </c>
      <c r="K23" s="1" t="s">
        <v>439</v>
      </c>
      <c r="L23" s="1" t="s">
        <v>503</v>
      </c>
      <c r="M23" s="1" t="s">
        <v>2061</v>
      </c>
      <c r="N23" s="1" t="s">
        <v>457</v>
      </c>
    </row>
    <row r="24" spans="1:14" x14ac:dyDescent="0.45">
      <c r="A24" s="6" t="str">
        <f t="shared" si="0"/>
        <v>小樽朝里中-B・女5/10</v>
      </c>
      <c r="B24" s="1" t="s">
        <v>2000</v>
      </c>
      <c r="D24" s="1" t="s">
        <v>2001</v>
      </c>
      <c r="F24" s="1" t="s">
        <v>2034</v>
      </c>
      <c r="G24" s="1" t="s">
        <v>47</v>
      </c>
      <c r="H24" s="1" t="s">
        <v>2066</v>
      </c>
      <c r="I24" s="1" t="s">
        <v>41</v>
      </c>
      <c r="J24" s="1" t="s">
        <v>1645</v>
      </c>
      <c r="K24" s="1" t="s">
        <v>408</v>
      </c>
      <c r="L24" s="1" t="s">
        <v>473</v>
      </c>
      <c r="M24" s="1" t="s">
        <v>449</v>
      </c>
      <c r="N24" s="1" t="s">
        <v>417</v>
      </c>
    </row>
    <row r="25" spans="1:14" x14ac:dyDescent="0.45">
      <c r="A25" s="6" t="str">
        <f t="shared" si="0"/>
        <v>小樽西陵中・女5/10</v>
      </c>
      <c r="B25" s="1" t="s">
        <v>78</v>
      </c>
      <c r="D25" s="1" t="s">
        <v>2002</v>
      </c>
      <c r="F25" s="1" t="s">
        <v>2035</v>
      </c>
      <c r="G25" s="1" t="s">
        <v>47</v>
      </c>
      <c r="H25" s="1" t="s">
        <v>2066</v>
      </c>
      <c r="I25" s="1" t="s">
        <v>41</v>
      </c>
      <c r="J25" s="1" t="s">
        <v>1645</v>
      </c>
      <c r="K25" s="1" t="s">
        <v>2060</v>
      </c>
      <c r="L25" s="1" t="s">
        <v>76</v>
      </c>
      <c r="M25" s="1" t="s">
        <v>434</v>
      </c>
      <c r="N25" s="1" t="s">
        <v>414</v>
      </c>
    </row>
    <row r="26" spans="1:14" x14ac:dyDescent="0.45">
      <c r="A26" s="6" t="str">
        <f t="shared" si="0"/>
        <v>小樽A･J･C・女5/10</v>
      </c>
      <c r="B26" s="1" t="s">
        <v>134</v>
      </c>
      <c r="D26" s="1" t="s">
        <v>1981</v>
      </c>
      <c r="F26" s="1" t="s">
        <v>2057</v>
      </c>
      <c r="G26" s="1" t="s">
        <v>47</v>
      </c>
      <c r="H26" s="1" t="s">
        <v>2066</v>
      </c>
      <c r="I26" s="1" t="s">
        <v>41</v>
      </c>
      <c r="J26" s="1" t="s">
        <v>1645</v>
      </c>
      <c r="K26" s="1" t="s">
        <v>1647</v>
      </c>
      <c r="L26" s="1" t="s">
        <v>1647</v>
      </c>
      <c r="M26" s="1" t="s">
        <v>1647</v>
      </c>
      <c r="N26" s="1" t="s">
        <v>1647</v>
      </c>
    </row>
    <row r="27" spans="1:14" x14ac:dyDescent="0.45">
      <c r="A27" s="6" t="str">
        <f t="shared" si="0"/>
        <v>札幌新琴似中-A・女5/10</v>
      </c>
      <c r="B27" s="1" t="s">
        <v>2003</v>
      </c>
      <c r="D27" s="1" t="s">
        <v>2004</v>
      </c>
      <c r="F27" s="1" t="s">
        <v>2036</v>
      </c>
      <c r="G27" s="1" t="s">
        <v>47</v>
      </c>
      <c r="H27" s="1" t="s">
        <v>2066</v>
      </c>
      <c r="I27" s="1" t="s">
        <v>41</v>
      </c>
      <c r="J27" s="1" t="s">
        <v>1645</v>
      </c>
      <c r="K27" s="1" t="s">
        <v>421</v>
      </c>
      <c r="L27" s="1" t="s">
        <v>514</v>
      </c>
      <c r="M27" s="1" t="s">
        <v>512</v>
      </c>
      <c r="N27" s="1" t="s">
        <v>530</v>
      </c>
    </row>
    <row r="28" spans="1:14" x14ac:dyDescent="0.45">
      <c r="A28" s="6" t="str">
        <f t="shared" si="0"/>
        <v>小樽松ヶ枝中-A・女5/10</v>
      </c>
      <c r="B28" s="1" t="s">
        <v>2005</v>
      </c>
      <c r="D28" s="1" t="s">
        <v>2006</v>
      </c>
      <c r="F28" s="1" t="s">
        <v>2037</v>
      </c>
      <c r="G28" s="1" t="s">
        <v>47</v>
      </c>
      <c r="H28" s="1" t="s">
        <v>2066</v>
      </c>
      <c r="I28" s="1" t="s">
        <v>41</v>
      </c>
      <c r="J28" s="1" t="s">
        <v>1645</v>
      </c>
      <c r="K28" s="1" t="s">
        <v>111</v>
      </c>
      <c r="L28" s="1" t="s">
        <v>517</v>
      </c>
      <c r="M28" s="1" t="s">
        <v>509</v>
      </c>
      <c r="N28" s="1" t="s">
        <v>533</v>
      </c>
    </row>
    <row r="29" spans="1:14" x14ac:dyDescent="0.45">
      <c r="A29" s="6" t="str">
        <f t="shared" si="0"/>
        <v>札幌啓明中・女5/10</v>
      </c>
      <c r="B29" s="1" t="s">
        <v>69</v>
      </c>
      <c r="D29" s="1" t="s">
        <v>2007</v>
      </c>
      <c r="F29" s="1" t="s">
        <v>2038</v>
      </c>
      <c r="G29" s="1" t="s">
        <v>47</v>
      </c>
      <c r="H29" s="1" t="s">
        <v>2066</v>
      </c>
      <c r="I29" s="1" t="s">
        <v>41</v>
      </c>
      <c r="J29" s="1" t="s">
        <v>1645</v>
      </c>
      <c r="K29" s="1" t="s">
        <v>1189</v>
      </c>
      <c r="L29" s="1" t="s">
        <v>396</v>
      </c>
      <c r="M29" s="1" t="s">
        <v>404</v>
      </c>
      <c r="N29" s="1" t="s">
        <v>400</v>
      </c>
    </row>
    <row r="30" spans="1:14" x14ac:dyDescent="0.45">
      <c r="A30" s="6" t="str">
        <f t="shared" si="0"/>
        <v>小樽朝里中-A・女5/10</v>
      </c>
      <c r="B30" s="1" t="s">
        <v>2008</v>
      </c>
      <c r="D30" s="1" t="s">
        <v>2009</v>
      </c>
      <c r="F30" s="1" t="s">
        <v>2039</v>
      </c>
      <c r="G30" s="1" t="s">
        <v>47</v>
      </c>
      <c r="H30" s="1" t="s">
        <v>2066</v>
      </c>
      <c r="I30" s="1" t="s">
        <v>41</v>
      </c>
      <c r="J30" s="1" t="s">
        <v>1645</v>
      </c>
      <c r="K30" s="1" t="s">
        <v>464</v>
      </c>
      <c r="L30" s="1" t="s">
        <v>485</v>
      </c>
      <c r="M30" s="1" t="s">
        <v>479</v>
      </c>
      <c r="N30" s="1" t="s">
        <v>482</v>
      </c>
    </row>
    <row r="31" spans="1:14" x14ac:dyDescent="0.45">
      <c r="A31" s="6" t="str">
        <f t="shared" si="0"/>
        <v>小樽松ヶ枝中-B・女5/10</v>
      </c>
      <c r="B31" s="1" t="s">
        <v>2010</v>
      </c>
      <c r="D31" s="1" t="s">
        <v>2011</v>
      </c>
      <c r="F31" s="1" t="s">
        <v>2040</v>
      </c>
      <c r="G31" s="1" t="s">
        <v>47</v>
      </c>
      <c r="H31" s="1" t="s">
        <v>2066</v>
      </c>
      <c r="I31" s="1" t="s">
        <v>41</v>
      </c>
      <c r="J31" s="1" t="s">
        <v>1645</v>
      </c>
      <c r="K31" s="1" t="s">
        <v>475</v>
      </c>
      <c r="L31" s="1" t="s">
        <v>490</v>
      </c>
      <c r="M31" s="1" t="s">
        <v>452</v>
      </c>
      <c r="N31" s="1" t="s">
        <v>1396</v>
      </c>
    </row>
    <row r="32" spans="1:14" x14ac:dyDescent="0.45">
      <c r="A32" s="6" t="str">
        <f t="shared" si="0"/>
        <v>札幌前田中・男5/10</v>
      </c>
      <c r="B32" s="1" t="s">
        <v>177</v>
      </c>
      <c r="D32" s="1" t="s">
        <v>2012</v>
      </c>
      <c r="F32" s="1" t="s">
        <v>2041</v>
      </c>
      <c r="G32" s="1" t="s">
        <v>44</v>
      </c>
      <c r="H32" s="1" t="s">
        <v>2068</v>
      </c>
      <c r="I32" s="1" t="s">
        <v>41</v>
      </c>
      <c r="J32" s="1" t="s">
        <v>1645</v>
      </c>
      <c r="K32" s="1" t="s">
        <v>175</v>
      </c>
      <c r="L32" s="1" t="s">
        <v>888</v>
      </c>
      <c r="M32" s="1" t="s">
        <v>796</v>
      </c>
      <c r="N32" s="1" t="s">
        <v>864</v>
      </c>
    </row>
    <row r="33" spans="1:14" x14ac:dyDescent="0.45">
      <c r="A33" s="6" t="str">
        <f t="shared" si="0"/>
        <v>岩内中央学園・男5/10</v>
      </c>
      <c r="B33" s="1" t="s">
        <v>98</v>
      </c>
      <c r="D33" s="1" t="s">
        <v>1997</v>
      </c>
      <c r="F33" s="1" t="s">
        <v>2042</v>
      </c>
      <c r="G33" s="1" t="s">
        <v>44</v>
      </c>
      <c r="H33" s="1" t="s">
        <v>2068</v>
      </c>
      <c r="I33" s="1" t="s">
        <v>41</v>
      </c>
      <c r="J33" s="1" t="s">
        <v>1645</v>
      </c>
      <c r="K33" s="1" t="s">
        <v>834</v>
      </c>
      <c r="L33" s="1" t="s">
        <v>838</v>
      </c>
      <c r="M33" s="1" t="s">
        <v>867</v>
      </c>
      <c r="N33" s="1" t="s">
        <v>891</v>
      </c>
    </row>
    <row r="34" spans="1:14" x14ac:dyDescent="0.45">
      <c r="A34" s="6" t="str">
        <f t="shared" si="0"/>
        <v>札幌新琴似中-B・男5/10</v>
      </c>
      <c r="B34" s="1" t="s">
        <v>1998</v>
      </c>
      <c r="D34" s="1" t="s">
        <v>1999</v>
      </c>
      <c r="F34" s="1" t="s">
        <v>2043</v>
      </c>
      <c r="G34" s="1" t="s">
        <v>44</v>
      </c>
      <c r="H34" s="1" t="s">
        <v>2068</v>
      </c>
      <c r="I34" s="1" t="s">
        <v>41</v>
      </c>
      <c r="J34" s="1" t="s">
        <v>1645</v>
      </c>
      <c r="K34" s="1" t="s">
        <v>735</v>
      </c>
      <c r="L34" s="1" t="s">
        <v>761</v>
      </c>
      <c r="M34" s="1" t="s">
        <v>791</v>
      </c>
      <c r="N34" s="1" t="s">
        <v>759</v>
      </c>
    </row>
    <row r="35" spans="1:14" x14ac:dyDescent="0.45">
      <c r="A35" s="6" t="str">
        <f t="shared" si="0"/>
        <v>小樽西陵中・男5/10</v>
      </c>
      <c r="B35" s="1" t="s">
        <v>78</v>
      </c>
      <c r="D35" s="1" t="s">
        <v>2002</v>
      </c>
      <c r="F35" s="1" t="s">
        <v>2044</v>
      </c>
      <c r="G35" s="1" t="s">
        <v>44</v>
      </c>
      <c r="H35" s="1" t="s">
        <v>2068</v>
      </c>
      <c r="I35" s="1" t="s">
        <v>41</v>
      </c>
      <c r="J35" s="1" t="s">
        <v>1645</v>
      </c>
      <c r="K35" s="1" t="s">
        <v>787</v>
      </c>
      <c r="L35" s="1" t="s">
        <v>771</v>
      </c>
      <c r="M35" s="1" t="s">
        <v>739</v>
      </c>
      <c r="N35" s="1" t="s">
        <v>2062</v>
      </c>
    </row>
    <row r="36" spans="1:14" x14ac:dyDescent="0.45">
      <c r="A36" s="6" t="str">
        <f t="shared" si="0"/>
        <v>留寿都中・男5/10</v>
      </c>
      <c r="B36" s="1" t="s">
        <v>190</v>
      </c>
      <c r="D36" s="1" t="s">
        <v>2013</v>
      </c>
      <c r="F36" s="1" t="s">
        <v>2045</v>
      </c>
      <c r="G36" s="1" t="s">
        <v>44</v>
      </c>
      <c r="H36" s="1" t="s">
        <v>2068</v>
      </c>
      <c r="I36" s="1" t="s">
        <v>41</v>
      </c>
      <c r="J36" s="1" t="s">
        <v>1645</v>
      </c>
      <c r="K36" s="1" t="s">
        <v>745</v>
      </c>
      <c r="L36" s="1" t="s">
        <v>766</v>
      </c>
      <c r="M36" s="1" t="s">
        <v>188</v>
      </c>
      <c r="N36" s="1" t="s">
        <v>742</v>
      </c>
    </row>
    <row r="37" spans="1:14" x14ac:dyDescent="0.45">
      <c r="A37" s="6" t="str">
        <f t="shared" si="0"/>
        <v>小樽朝里中-B・男5/10</v>
      </c>
      <c r="B37" s="1" t="s">
        <v>2000</v>
      </c>
      <c r="D37" s="1" t="s">
        <v>2001</v>
      </c>
      <c r="F37" s="1" t="s">
        <v>2046</v>
      </c>
      <c r="G37" s="1" t="s">
        <v>44</v>
      </c>
      <c r="H37" s="1" t="s">
        <v>2068</v>
      </c>
      <c r="I37" s="1" t="s">
        <v>41</v>
      </c>
      <c r="J37" s="1" t="s">
        <v>1645</v>
      </c>
      <c r="K37" s="1" t="s">
        <v>682</v>
      </c>
      <c r="L37" s="1" t="s">
        <v>139</v>
      </c>
      <c r="M37" s="1" t="s">
        <v>694</v>
      </c>
      <c r="N37" s="1" t="s">
        <v>688</v>
      </c>
    </row>
    <row r="38" spans="1:14" x14ac:dyDescent="0.45">
      <c r="A38" s="6" t="str">
        <f t="shared" si="0"/>
        <v>小樽朝里中-A・男5/10</v>
      </c>
      <c r="B38" s="1" t="s">
        <v>2008</v>
      </c>
      <c r="D38" s="1" t="s">
        <v>2009</v>
      </c>
      <c r="F38" s="1" t="s">
        <v>2047</v>
      </c>
      <c r="G38" s="1" t="s">
        <v>44</v>
      </c>
      <c r="H38" s="1" t="s">
        <v>2068</v>
      </c>
      <c r="I38" s="1" t="s">
        <v>41</v>
      </c>
      <c r="J38" s="1" t="s">
        <v>1645</v>
      </c>
      <c r="K38" s="1" t="s">
        <v>832</v>
      </c>
      <c r="L38" s="1" t="s">
        <v>879</v>
      </c>
      <c r="M38" s="1" t="s">
        <v>841</v>
      </c>
      <c r="N38" s="1" t="s">
        <v>894</v>
      </c>
    </row>
    <row r="39" spans="1:14" x14ac:dyDescent="0.45">
      <c r="A39" s="6" t="str">
        <f t="shared" si="0"/>
        <v>札幌新琴似中-A・男5/10</v>
      </c>
      <c r="B39" s="1" t="s">
        <v>2003</v>
      </c>
      <c r="D39" s="1" t="s">
        <v>2004</v>
      </c>
      <c r="F39" s="1" t="s">
        <v>2048</v>
      </c>
      <c r="G39" s="1" t="s">
        <v>44</v>
      </c>
      <c r="H39" s="1" t="s">
        <v>2068</v>
      </c>
      <c r="I39" s="1" t="s">
        <v>41</v>
      </c>
      <c r="J39" s="1" t="s">
        <v>1645</v>
      </c>
      <c r="K39" s="1" t="s">
        <v>844</v>
      </c>
      <c r="L39" s="1" t="s">
        <v>882</v>
      </c>
      <c r="M39" s="1" t="s">
        <v>858</v>
      </c>
      <c r="N39" s="1" t="s">
        <v>899</v>
      </c>
    </row>
    <row r="40" spans="1:14" x14ac:dyDescent="0.45">
      <c r="A40" s="6" t="str">
        <f t="shared" si="0"/>
        <v>札幌啓明中・男5/10</v>
      </c>
      <c r="B40" s="1" t="s">
        <v>69</v>
      </c>
      <c r="D40" s="1" t="s">
        <v>2007</v>
      </c>
      <c r="F40" s="1" t="s">
        <v>2049</v>
      </c>
      <c r="G40" s="1" t="s">
        <v>44</v>
      </c>
      <c r="H40" s="1" t="s">
        <v>2068</v>
      </c>
      <c r="I40" s="1" t="s">
        <v>41</v>
      </c>
      <c r="J40" s="1" t="s">
        <v>1645</v>
      </c>
      <c r="K40" s="1" t="s">
        <v>122</v>
      </c>
      <c r="L40" s="1" t="s">
        <v>662</v>
      </c>
      <c r="M40" s="1" t="s">
        <v>666</v>
      </c>
      <c r="N40" s="1" t="s">
        <v>125</v>
      </c>
    </row>
    <row r="41" spans="1:14" x14ac:dyDescent="0.45">
      <c r="A41" s="6" t="str">
        <f t="shared" si="0"/>
        <v>小樽A･J･C・男5/10</v>
      </c>
      <c r="B41" s="1" t="s">
        <v>134</v>
      </c>
      <c r="D41" s="1" t="s">
        <v>1981</v>
      </c>
      <c r="F41" s="1" t="s">
        <v>2050</v>
      </c>
      <c r="G41" s="1" t="s">
        <v>44</v>
      </c>
      <c r="H41" s="1" t="s">
        <v>2068</v>
      </c>
      <c r="I41" s="1" t="s">
        <v>41</v>
      </c>
      <c r="J41" s="1" t="s">
        <v>1645</v>
      </c>
      <c r="K41" s="1" t="s">
        <v>861</v>
      </c>
      <c r="L41" s="1" t="s">
        <v>885</v>
      </c>
      <c r="M41" s="1" t="s">
        <v>806</v>
      </c>
      <c r="N41" s="1" t="s">
        <v>201</v>
      </c>
    </row>
    <row r="42" spans="1:14" x14ac:dyDescent="0.45">
      <c r="A42" s="6" t="str">
        <f t="shared" si="0"/>
        <v>小樽潮見台中・男5/10</v>
      </c>
      <c r="B42" s="1" t="s">
        <v>102</v>
      </c>
      <c r="D42" s="1" t="s">
        <v>2014</v>
      </c>
      <c r="F42" s="1" t="s">
        <v>2051</v>
      </c>
      <c r="G42" s="1" t="s">
        <v>44</v>
      </c>
      <c r="H42" s="1" t="s">
        <v>2068</v>
      </c>
      <c r="I42" s="1" t="s">
        <v>41</v>
      </c>
      <c r="J42" s="1" t="s">
        <v>1645</v>
      </c>
      <c r="K42" s="1" t="s">
        <v>869</v>
      </c>
      <c r="L42" s="1" t="s">
        <v>897</v>
      </c>
      <c r="M42" s="1" t="s">
        <v>876</v>
      </c>
      <c r="N42" s="1" t="s">
        <v>849</v>
      </c>
    </row>
    <row r="43" spans="1:14" x14ac:dyDescent="0.45">
      <c r="A43" s="6" t="str">
        <f t="shared" si="0"/>
        <v>小樽松ヶ枝中・男5/10</v>
      </c>
      <c r="B43" s="1" t="s">
        <v>113</v>
      </c>
      <c r="D43" s="1" t="s">
        <v>2015</v>
      </c>
      <c r="F43" s="1" t="s">
        <v>40</v>
      </c>
      <c r="G43" s="1" t="s">
        <v>44</v>
      </c>
      <c r="H43" s="1" t="s">
        <v>2068</v>
      </c>
      <c r="I43" s="1" t="s">
        <v>41</v>
      </c>
      <c r="J43" s="1" t="s">
        <v>1645</v>
      </c>
      <c r="K43" s="1" t="s">
        <v>803</v>
      </c>
      <c r="L43" s="1" t="s">
        <v>854</v>
      </c>
      <c r="M43" s="1" t="s">
        <v>748</v>
      </c>
      <c r="N43" s="1" t="s">
        <v>211</v>
      </c>
    </row>
    <row r="44" spans="1:14" x14ac:dyDescent="0.45">
      <c r="A44" s="6" t="str">
        <f t="shared" si="0"/>
        <v>小樽桜陽高・男5/10</v>
      </c>
      <c r="B44" s="1" t="s">
        <v>63</v>
      </c>
      <c r="D44" s="1" t="s">
        <v>2016</v>
      </c>
      <c r="F44" s="1" t="s">
        <v>2052</v>
      </c>
      <c r="G44" s="1" t="s">
        <v>1628</v>
      </c>
      <c r="H44" s="1" t="s">
        <v>2068</v>
      </c>
      <c r="I44" s="1" t="s">
        <v>41</v>
      </c>
      <c r="J44" s="1" t="s">
        <v>1645</v>
      </c>
      <c r="K44" s="1" t="s">
        <v>640</v>
      </c>
      <c r="L44" s="1" t="s">
        <v>577</v>
      </c>
      <c r="M44" s="1" t="s">
        <v>608</v>
      </c>
      <c r="N44" s="1" t="s">
        <v>634</v>
      </c>
    </row>
    <row r="45" spans="1:14" x14ac:dyDescent="0.45">
      <c r="A45" s="6" t="str">
        <f t="shared" si="0"/>
        <v>小樽潮陵高・男5/10</v>
      </c>
      <c r="B45" s="1" t="s">
        <v>50</v>
      </c>
      <c r="D45" s="1" t="s">
        <v>1974</v>
      </c>
      <c r="F45" s="1" t="s">
        <v>2053</v>
      </c>
      <c r="G45" s="1" t="s">
        <v>1628</v>
      </c>
      <c r="H45" s="1" t="s">
        <v>2068</v>
      </c>
      <c r="I45" s="1" t="s">
        <v>41</v>
      </c>
      <c r="J45" s="1" t="s">
        <v>1645</v>
      </c>
      <c r="K45" s="1" t="s">
        <v>1720</v>
      </c>
      <c r="L45" s="1" t="s">
        <v>232</v>
      </c>
      <c r="M45" s="1" t="s">
        <v>562</v>
      </c>
      <c r="N45" s="1" t="s">
        <v>628</v>
      </c>
    </row>
    <row r="46" spans="1:14" x14ac:dyDescent="0.45">
      <c r="A46" s="6" t="str">
        <f t="shared" si="0"/>
        <v>倶知安高・男5/10</v>
      </c>
      <c r="B46" s="1" t="s">
        <v>55</v>
      </c>
      <c r="D46" s="1" t="s">
        <v>1976</v>
      </c>
      <c r="F46" s="1" t="s">
        <v>2054</v>
      </c>
      <c r="G46" s="1" t="s">
        <v>1628</v>
      </c>
      <c r="H46" s="1" t="s">
        <v>2068</v>
      </c>
      <c r="I46" s="1" t="s">
        <v>41</v>
      </c>
      <c r="J46" s="1" t="s">
        <v>1645</v>
      </c>
      <c r="K46" s="1" t="s">
        <v>588</v>
      </c>
      <c r="L46" s="1" t="s">
        <v>611</v>
      </c>
      <c r="M46" s="1" t="s">
        <v>593</v>
      </c>
      <c r="N46" s="1" t="s">
        <v>585</v>
      </c>
    </row>
    <row r="47" spans="1:14" x14ac:dyDescent="0.45">
      <c r="A47" s="6" t="str">
        <f t="shared" si="0"/>
        <v>小樽商科大・男5/10</v>
      </c>
      <c r="B47" s="1" t="s">
        <v>120</v>
      </c>
      <c r="D47" s="1" t="s">
        <v>1975</v>
      </c>
      <c r="F47" s="1" t="s">
        <v>2057</v>
      </c>
      <c r="G47" s="1" t="s">
        <v>1628</v>
      </c>
      <c r="H47" s="1" t="s">
        <v>2068</v>
      </c>
      <c r="I47" s="1" t="s">
        <v>41</v>
      </c>
      <c r="J47" s="1" t="s">
        <v>1645</v>
      </c>
      <c r="K47" s="1" t="s">
        <v>1647</v>
      </c>
      <c r="L47" s="1" t="s">
        <v>1647</v>
      </c>
      <c r="M47" s="1" t="s">
        <v>1647</v>
      </c>
      <c r="N47" s="1" t="s">
        <v>1647</v>
      </c>
    </row>
    <row r="48" spans="1:14" x14ac:dyDescent="0.45">
      <c r="A48" s="6" t="str">
        <f t="shared" si="0"/>
        <v>小樽桜陽高・女5/10</v>
      </c>
      <c r="B48" s="1" t="s">
        <v>63</v>
      </c>
      <c r="D48" s="1" t="s">
        <v>2016</v>
      </c>
      <c r="F48" s="1" t="s">
        <v>2055</v>
      </c>
      <c r="G48" s="1" t="s">
        <v>1622</v>
      </c>
      <c r="H48" s="1" t="s">
        <v>2066</v>
      </c>
      <c r="I48" s="1" t="s">
        <v>41</v>
      </c>
      <c r="J48" s="1" t="s">
        <v>1645</v>
      </c>
      <c r="K48" s="1" t="s">
        <v>61</v>
      </c>
      <c r="L48" s="1" t="s">
        <v>376</v>
      </c>
      <c r="M48" s="1" t="s">
        <v>389</v>
      </c>
      <c r="N48" s="1" t="s">
        <v>380</v>
      </c>
    </row>
    <row r="49" spans="1:14" x14ac:dyDescent="0.45">
      <c r="A49" s="6" t="str">
        <f t="shared" si="0"/>
        <v>小樽潮陵高・女5/10</v>
      </c>
      <c r="B49" s="1" t="s">
        <v>50</v>
      </c>
      <c r="D49" s="1" t="s">
        <v>1974</v>
      </c>
      <c r="F49" s="1" t="s">
        <v>2056</v>
      </c>
      <c r="G49" s="1" t="s">
        <v>1622</v>
      </c>
      <c r="H49" s="1" t="s">
        <v>2066</v>
      </c>
      <c r="I49" s="1" t="s">
        <v>41</v>
      </c>
      <c r="J49" s="1" t="s">
        <v>1645</v>
      </c>
      <c r="K49" s="1" t="s">
        <v>1193</v>
      </c>
      <c r="L49" s="1" t="s">
        <v>383</v>
      </c>
      <c r="M49" s="1" t="s">
        <v>1411</v>
      </c>
      <c r="N49" s="1" t="s">
        <v>366</v>
      </c>
    </row>
    <row r="50" spans="1:14" x14ac:dyDescent="0.45">
      <c r="A50" s="6" t="str">
        <f t="shared" si="0"/>
        <v>倶知安高・女5/10</v>
      </c>
      <c r="B50" s="1" t="s">
        <v>55</v>
      </c>
      <c r="D50" s="1" t="s">
        <v>1976</v>
      </c>
      <c r="F50" s="1" t="s">
        <v>2057</v>
      </c>
      <c r="G50" s="1" t="s">
        <v>1622</v>
      </c>
      <c r="H50" s="1" t="s">
        <v>2066</v>
      </c>
      <c r="I50" s="1" t="s">
        <v>41</v>
      </c>
      <c r="J50" s="1" t="s">
        <v>1645</v>
      </c>
      <c r="K50" s="1" t="s">
        <v>1220</v>
      </c>
      <c r="L50" s="1" t="s">
        <v>386</v>
      </c>
      <c r="M50" s="1" t="s">
        <v>1496</v>
      </c>
      <c r="N50" s="1" t="s">
        <v>53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記録証4</vt:lpstr>
      <vt:lpstr>記録証リレー</vt:lpstr>
      <vt:lpstr>データ貼付</vt:lpstr>
      <vt:lpstr>データ貼付リレー</vt:lpstr>
      <vt:lpstr>記録証4!Print_Area</vt:lpstr>
      <vt:lpstr>記録証リレー!Print_Area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強 高橋</cp:lastModifiedBy>
  <cp:lastPrinted>2025-10-18T21:00:08Z</cp:lastPrinted>
  <dcterms:created xsi:type="dcterms:W3CDTF">2025-10-14T23:40:22Z</dcterms:created>
  <dcterms:modified xsi:type="dcterms:W3CDTF">2026-05-10T10:30:08Z</dcterms:modified>
</cp:coreProperties>
</file>