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tys62\Desktop\陸上フォルダ\1_webページ\04_高体連\"/>
    </mc:Choice>
  </mc:AlternateContent>
  <xr:revisionPtr revIDLastSave="0" documentId="13_ncr:1_{DA72A92D-E8B3-433B-93AF-8C479B248816}" xr6:coauthVersionLast="47" xr6:coauthVersionMax="47" xr10:uidLastSave="{00000000-0000-0000-0000-000000000000}"/>
  <bookViews>
    <workbookView xWindow="9264" yWindow="372" windowWidth="13776" windowHeight="13176" tabRatio="833" xr2:uid="{00000000-000D-0000-FFFF-FFFF00000000}"/>
  </bookViews>
  <sheets>
    <sheet name="はじめにお読みください" sheetId="26" r:id="rId1"/>
    <sheet name="入力男子" sheetId="14" r:id="rId2"/>
    <sheet name="入力女子" sheetId="18" r:id="rId3"/>
    <sheet name="ア．一覧・男" sheetId="22" r:id="rId4"/>
    <sheet name="ア．一覧・女" sheetId="23" r:id="rId5"/>
    <sheet name="イ．納付書" sheetId="30" r:id="rId6"/>
    <sheet name="ウ．審判報告" sheetId="31" r:id="rId7"/>
  </sheets>
  <definedNames>
    <definedName name="_xlnm.Print_Area" localSheetId="4">'ア．一覧・女'!$A$1:$X$35</definedName>
    <definedName name="_xlnm.Print_Area" localSheetId="3">'ア．一覧・男'!$A$1:$Y$35</definedName>
    <definedName name="_xlnm.Print_Area" localSheetId="5">'イ．納付書'!$A$1:$AB$54</definedName>
    <definedName name="_xlnm.Print_Area" localSheetId="6">'ウ．審判報告'!$A$1:$E$34</definedName>
    <definedName name="_xlnm.Print_Area" localSheetId="2">入力女子!$A$1:$BD$43</definedName>
    <definedName name="_xlnm.Print_Area" localSheetId="1">入力男子!$A$1:$BD$43</definedName>
    <definedName name="_xlnm.Print_Titles" localSheetId="2">入力女子!$1:$18</definedName>
    <definedName name="_xlnm.Print_Titles" localSheetId="1">入力男子!$1:$18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0" i="14" l="1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H40" i="14"/>
  <c r="AH41" i="14"/>
  <c r="AH42" i="14"/>
  <c r="AH43" i="14"/>
  <c r="AH19" i="14"/>
  <c r="AH20" i="18"/>
  <c r="AH21" i="18"/>
  <c r="AH22" i="18"/>
  <c r="AH23" i="18"/>
  <c r="AH24" i="18"/>
  <c r="AH25" i="18"/>
  <c r="AH26" i="18"/>
  <c r="AH27" i="18"/>
  <c r="AH28" i="18"/>
  <c r="AH29" i="18"/>
  <c r="AH30" i="18"/>
  <c r="AH31" i="18"/>
  <c r="AH32" i="18"/>
  <c r="AH33" i="18"/>
  <c r="AH34" i="18"/>
  <c r="AH35" i="18"/>
  <c r="AH36" i="18"/>
  <c r="AH37" i="18"/>
  <c r="AH38" i="18"/>
  <c r="AH39" i="18"/>
  <c r="AH40" i="18"/>
  <c r="AH41" i="18"/>
  <c r="AH42" i="18"/>
  <c r="AH43" i="18"/>
  <c r="AH19" i="18"/>
  <c r="C4" i="18" l="1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Q7" i="14"/>
  <c r="Q6" i="14"/>
  <c r="S7" i="14"/>
  <c r="S6" i="14"/>
  <c r="H43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24" i="14"/>
  <c r="H23" i="14"/>
  <c r="H22" i="14"/>
  <c r="H21" i="14"/>
  <c r="H20" i="14"/>
  <c r="H19" i="14"/>
  <c r="O7" i="23" l="1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6" i="23"/>
  <c r="O7" i="22"/>
  <c r="P7" i="22"/>
  <c r="O8" i="22"/>
  <c r="P8" i="22"/>
  <c r="O9" i="22"/>
  <c r="P9" i="22"/>
  <c r="O10" i="22"/>
  <c r="P10" i="22"/>
  <c r="O11" i="22"/>
  <c r="P11" i="22"/>
  <c r="O12" i="22"/>
  <c r="P12" i="22"/>
  <c r="O13" i="22"/>
  <c r="P13" i="22"/>
  <c r="O14" i="22"/>
  <c r="P14" i="22"/>
  <c r="O15" i="22"/>
  <c r="P15" i="22"/>
  <c r="O16" i="22"/>
  <c r="P16" i="22"/>
  <c r="O17" i="22"/>
  <c r="P17" i="22"/>
  <c r="O18" i="22"/>
  <c r="P18" i="22"/>
  <c r="O19" i="22"/>
  <c r="P19" i="22"/>
  <c r="O20" i="22"/>
  <c r="P20" i="22"/>
  <c r="O21" i="22"/>
  <c r="P21" i="22"/>
  <c r="O22" i="22"/>
  <c r="P22" i="22"/>
  <c r="O23" i="22"/>
  <c r="P23" i="22"/>
  <c r="O24" i="22"/>
  <c r="P24" i="22"/>
  <c r="O25" i="22"/>
  <c r="P25" i="22"/>
  <c r="O26" i="22"/>
  <c r="P26" i="22"/>
  <c r="O27" i="22"/>
  <c r="P27" i="22"/>
  <c r="O28" i="22"/>
  <c r="P28" i="22"/>
  <c r="O29" i="22"/>
  <c r="P29" i="22"/>
  <c r="O30" i="22"/>
  <c r="P30" i="22"/>
  <c r="P6" i="22"/>
  <c r="O6" i="22"/>
  <c r="C4" i="31"/>
  <c r="H1" i="30"/>
  <c r="G1" i="30"/>
  <c r="E5" i="30"/>
  <c r="E45" i="30" s="1"/>
  <c r="J47" i="30"/>
  <c r="E41" i="30"/>
  <c r="T39" i="30"/>
  <c r="L35" i="30"/>
  <c r="E23" i="30"/>
  <c r="J16" i="30"/>
  <c r="J29" i="30" s="1"/>
  <c r="V13" i="30"/>
  <c r="V11" i="30"/>
  <c r="V9" i="30"/>
  <c r="L53" i="30"/>
  <c r="B35" i="22"/>
  <c r="B33" i="22"/>
  <c r="X7" i="23"/>
  <c r="X8" i="23"/>
  <c r="X9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6" i="23"/>
  <c r="Y7" i="22"/>
  <c r="Y8" i="22"/>
  <c r="Y9" i="22"/>
  <c r="Y10" i="22"/>
  <c r="Y11" i="22"/>
  <c r="Y12" i="22"/>
  <c r="Y13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7" i="22"/>
  <c r="Y28" i="22"/>
  <c r="Y29" i="22"/>
  <c r="Y30" i="22"/>
  <c r="Y6" i="22"/>
  <c r="E27" i="30" l="1"/>
  <c r="E7" i="23" l="1"/>
  <c r="F7" i="23"/>
  <c r="G7" i="23"/>
  <c r="H7" i="23"/>
  <c r="I7" i="23"/>
  <c r="J7" i="23"/>
  <c r="K7" i="23"/>
  <c r="L7" i="23"/>
  <c r="M7" i="23"/>
  <c r="P7" i="23"/>
  <c r="Q7" i="23"/>
  <c r="R7" i="23"/>
  <c r="S7" i="23"/>
  <c r="T7" i="23"/>
  <c r="U7" i="23"/>
  <c r="V7" i="23"/>
  <c r="W7" i="23"/>
  <c r="E8" i="23"/>
  <c r="F8" i="23"/>
  <c r="G8" i="23"/>
  <c r="H8" i="23"/>
  <c r="I8" i="23"/>
  <c r="J8" i="23"/>
  <c r="K8" i="23"/>
  <c r="L8" i="23"/>
  <c r="M8" i="23"/>
  <c r="P8" i="23"/>
  <c r="Q8" i="23"/>
  <c r="R8" i="23"/>
  <c r="S8" i="23"/>
  <c r="T8" i="23"/>
  <c r="U8" i="23"/>
  <c r="V8" i="23"/>
  <c r="W8" i="23"/>
  <c r="E9" i="23"/>
  <c r="F9" i="23"/>
  <c r="G9" i="23"/>
  <c r="H9" i="23"/>
  <c r="I9" i="23"/>
  <c r="J9" i="23"/>
  <c r="K9" i="23"/>
  <c r="L9" i="23"/>
  <c r="M9" i="23"/>
  <c r="P9" i="23"/>
  <c r="Q9" i="23"/>
  <c r="R9" i="23"/>
  <c r="S9" i="23"/>
  <c r="T9" i="23"/>
  <c r="U9" i="23"/>
  <c r="V9" i="23"/>
  <c r="W9" i="23"/>
  <c r="E10" i="23"/>
  <c r="F10" i="23"/>
  <c r="G10" i="23"/>
  <c r="H10" i="23"/>
  <c r="I10" i="23"/>
  <c r="J10" i="23"/>
  <c r="K10" i="23"/>
  <c r="L10" i="23"/>
  <c r="M10" i="23"/>
  <c r="P10" i="23"/>
  <c r="Q10" i="23"/>
  <c r="R10" i="23"/>
  <c r="S10" i="23"/>
  <c r="T10" i="23"/>
  <c r="U10" i="23"/>
  <c r="V10" i="23"/>
  <c r="W10" i="23"/>
  <c r="E11" i="23"/>
  <c r="F11" i="23"/>
  <c r="G11" i="23"/>
  <c r="H11" i="23"/>
  <c r="I11" i="23"/>
  <c r="J11" i="23"/>
  <c r="K11" i="23"/>
  <c r="L11" i="23"/>
  <c r="M11" i="23"/>
  <c r="P11" i="23"/>
  <c r="Q11" i="23"/>
  <c r="R11" i="23"/>
  <c r="S11" i="23"/>
  <c r="T11" i="23"/>
  <c r="U11" i="23"/>
  <c r="V11" i="23"/>
  <c r="W11" i="23"/>
  <c r="E12" i="23"/>
  <c r="F12" i="23"/>
  <c r="G12" i="23"/>
  <c r="H12" i="23"/>
  <c r="I12" i="23"/>
  <c r="J12" i="23"/>
  <c r="K12" i="23"/>
  <c r="L12" i="23"/>
  <c r="M12" i="23"/>
  <c r="P12" i="23"/>
  <c r="Q12" i="23"/>
  <c r="R12" i="23"/>
  <c r="S12" i="23"/>
  <c r="T12" i="23"/>
  <c r="U12" i="23"/>
  <c r="V12" i="23"/>
  <c r="W12" i="23"/>
  <c r="E13" i="23"/>
  <c r="F13" i="23"/>
  <c r="G13" i="23"/>
  <c r="H13" i="23"/>
  <c r="I13" i="23"/>
  <c r="J13" i="23"/>
  <c r="K13" i="23"/>
  <c r="L13" i="23"/>
  <c r="M13" i="23"/>
  <c r="P13" i="23"/>
  <c r="Q13" i="23"/>
  <c r="R13" i="23"/>
  <c r="S13" i="23"/>
  <c r="T13" i="23"/>
  <c r="U13" i="23"/>
  <c r="V13" i="23"/>
  <c r="W13" i="23"/>
  <c r="E14" i="23"/>
  <c r="F14" i="23"/>
  <c r="G14" i="23"/>
  <c r="H14" i="23"/>
  <c r="I14" i="23"/>
  <c r="J14" i="23"/>
  <c r="K14" i="23"/>
  <c r="L14" i="23"/>
  <c r="M14" i="23"/>
  <c r="P14" i="23"/>
  <c r="Q14" i="23"/>
  <c r="R14" i="23"/>
  <c r="S14" i="23"/>
  <c r="T14" i="23"/>
  <c r="U14" i="23"/>
  <c r="V14" i="23"/>
  <c r="W14" i="23"/>
  <c r="E15" i="23"/>
  <c r="F15" i="23"/>
  <c r="G15" i="23"/>
  <c r="H15" i="23"/>
  <c r="I15" i="23"/>
  <c r="J15" i="23"/>
  <c r="K15" i="23"/>
  <c r="L15" i="23"/>
  <c r="M15" i="23"/>
  <c r="P15" i="23"/>
  <c r="Q15" i="23"/>
  <c r="R15" i="23"/>
  <c r="S15" i="23"/>
  <c r="T15" i="23"/>
  <c r="U15" i="23"/>
  <c r="V15" i="23"/>
  <c r="W15" i="23"/>
  <c r="E16" i="23"/>
  <c r="F16" i="23"/>
  <c r="G16" i="23"/>
  <c r="H16" i="23"/>
  <c r="I16" i="23"/>
  <c r="J16" i="23"/>
  <c r="K16" i="23"/>
  <c r="L16" i="23"/>
  <c r="M16" i="23"/>
  <c r="P16" i="23"/>
  <c r="Q16" i="23"/>
  <c r="R16" i="23"/>
  <c r="S16" i="23"/>
  <c r="T16" i="23"/>
  <c r="U16" i="23"/>
  <c r="V16" i="23"/>
  <c r="W16" i="23"/>
  <c r="E17" i="23"/>
  <c r="F17" i="23"/>
  <c r="G17" i="23"/>
  <c r="H17" i="23"/>
  <c r="I17" i="23"/>
  <c r="J17" i="23"/>
  <c r="K17" i="23"/>
  <c r="L17" i="23"/>
  <c r="M17" i="23"/>
  <c r="P17" i="23"/>
  <c r="Q17" i="23"/>
  <c r="R17" i="23"/>
  <c r="S17" i="23"/>
  <c r="T17" i="23"/>
  <c r="U17" i="23"/>
  <c r="V17" i="23"/>
  <c r="W17" i="23"/>
  <c r="E18" i="23"/>
  <c r="F18" i="23"/>
  <c r="G18" i="23"/>
  <c r="H18" i="23"/>
  <c r="I18" i="23"/>
  <c r="J18" i="23"/>
  <c r="K18" i="23"/>
  <c r="L18" i="23"/>
  <c r="M18" i="23"/>
  <c r="P18" i="23"/>
  <c r="Q18" i="23"/>
  <c r="R18" i="23"/>
  <c r="S18" i="23"/>
  <c r="T18" i="23"/>
  <c r="U18" i="23"/>
  <c r="V18" i="23"/>
  <c r="W18" i="23"/>
  <c r="E19" i="23"/>
  <c r="F19" i="23"/>
  <c r="G19" i="23"/>
  <c r="H19" i="23"/>
  <c r="I19" i="23"/>
  <c r="J19" i="23"/>
  <c r="K19" i="23"/>
  <c r="L19" i="23"/>
  <c r="M19" i="23"/>
  <c r="P19" i="23"/>
  <c r="Q19" i="23"/>
  <c r="R19" i="23"/>
  <c r="S19" i="23"/>
  <c r="T19" i="23"/>
  <c r="U19" i="23"/>
  <c r="V19" i="23"/>
  <c r="W19" i="23"/>
  <c r="E20" i="23"/>
  <c r="F20" i="23"/>
  <c r="G20" i="23"/>
  <c r="H20" i="23"/>
  <c r="I20" i="23"/>
  <c r="J20" i="23"/>
  <c r="K20" i="23"/>
  <c r="L20" i="23"/>
  <c r="M20" i="23"/>
  <c r="P20" i="23"/>
  <c r="Q20" i="23"/>
  <c r="R20" i="23"/>
  <c r="S20" i="23"/>
  <c r="T20" i="23"/>
  <c r="U20" i="23"/>
  <c r="V20" i="23"/>
  <c r="W20" i="23"/>
  <c r="E21" i="23"/>
  <c r="F21" i="23"/>
  <c r="G21" i="23"/>
  <c r="H21" i="23"/>
  <c r="I21" i="23"/>
  <c r="J21" i="23"/>
  <c r="K21" i="23"/>
  <c r="L21" i="23"/>
  <c r="M21" i="23"/>
  <c r="P21" i="23"/>
  <c r="Q21" i="23"/>
  <c r="R21" i="23"/>
  <c r="S21" i="23"/>
  <c r="T21" i="23"/>
  <c r="U21" i="23"/>
  <c r="V21" i="23"/>
  <c r="W21" i="23"/>
  <c r="E22" i="23"/>
  <c r="F22" i="23"/>
  <c r="G22" i="23"/>
  <c r="H22" i="23"/>
  <c r="I22" i="23"/>
  <c r="J22" i="23"/>
  <c r="K22" i="23"/>
  <c r="L22" i="23"/>
  <c r="M22" i="23"/>
  <c r="P22" i="23"/>
  <c r="Q22" i="23"/>
  <c r="R22" i="23"/>
  <c r="S22" i="23"/>
  <c r="T22" i="23"/>
  <c r="U22" i="23"/>
  <c r="V22" i="23"/>
  <c r="W22" i="23"/>
  <c r="E23" i="23"/>
  <c r="F23" i="23"/>
  <c r="G23" i="23"/>
  <c r="H23" i="23"/>
  <c r="I23" i="23"/>
  <c r="J23" i="23"/>
  <c r="K23" i="23"/>
  <c r="L23" i="23"/>
  <c r="M23" i="23"/>
  <c r="P23" i="23"/>
  <c r="Q23" i="23"/>
  <c r="R23" i="23"/>
  <c r="S23" i="23"/>
  <c r="T23" i="23"/>
  <c r="U23" i="23"/>
  <c r="V23" i="23"/>
  <c r="W23" i="23"/>
  <c r="E24" i="23"/>
  <c r="F24" i="23"/>
  <c r="G24" i="23"/>
  <c r="H24" i="23"/>
  <c r="I24" i="23"/>
  <c r="J24" i="23"/>
  <c r="K24" i="23"/>
  <c r="L24" i="23"/>
  <c r="M24" i="23"/>
  <c r="P24" i="23"/>
  <c r="Q24" i="23"/>
  <c r="R24" i="23"/>
  <c r="S24" i="23"/>
  <c r="T24" i="23"/>
  <c r="U24" i="23"/>
  <c r="V24" i="23"/>
  <c r="W24" i="23"/>
  <c r="E25" i="23"/>
  <c r="F25" i="23"/>
  <c r="G25" i="23"/>
  <c r="H25" i="23"/>
  <c r="I25" i="23"/>
  <c r="J25" i="23"/>
  <c r="K25" i="23"/>
  <c r="L25" i="23"/>
  <c r="M25" i="23"/>
  <c r="P25" i="23"/>
  <c r="Q25" i="23"/>
  <c r="R25" i="23"/>
  <c r="S25" i="23"/>
  <c r="T25" i="23"/>
  <c r="U25" i="23"/>
  <c r="V25" i="23"/>
  <c r="W25" i="23"/>
  <c r="E26" i="23"/>
  <c r="F26" i="23"/>
  <c r="G26" i="23"/>
  <c r="H26" i="23"/>
  <c r="I26" i="23"/>
  <c r="J26" i="23"/>
  <c r="K26" i="23"/>
  <c r="L26" i="23"/>
  <c r="M26" i="23"/>
  <c r="P26" i="23"/>
  <c r="Q26" i="23"/>
  <c r="R26" i="23"/>
  <c r="S26" i="23"/>
  <c r="T26" i="23"/>
  <c r="U26" i="23"/>
  <c r="V26" i="23"/>
  <c r="W26" i="23"/>
  <c r="E27" i="23"/>
  <c r="F27" i="23"/>
  <c r="G27" i="23"/>
  <c r="H27" i="23"/>
  <c r="I27" i="23"/>
  <c r="J27" i="23"/>
  <c r="K27" i="23"/>
  <c r="L27" i="23"/>
  <c r="M27" i="23"/>
  <c r="P27" i="23"/>
  <c r="Q27" i="23"/>
  <c r="R27" i="23"/>
  <c r="S27" i="23"/>
  <c r="T27" i="23"/>
  <c r="U27" i="23"/>
  <c r="V27" i="23"/>
  <c r="W27" i="23"/>
  <c r="E28" i="23"/>
  <c r="F28" i="23"/>
  <c r="G28" i="23"/>
  <c r="H28" i="23"/>
  <c r="I28" i="23"/>
  <c r="J28" i="23"/>
  <c r="K28" i="23"/>
  <c r="L28" i="23"/>
  <c r="M28" i="23"/>
  <c r="P28" i="23"/>
  <c r="Q28" i="23"/>
  <c r="R28" i="23"/>
  <c r="S28" i="23"/>
  <c r="T28" i="23"/>
  <c r="U28" i="23"/>
  <c r="V28" i="23"/>
  <c r="W28" i="23"/>
  <c r="E29" i="23"/>
  <c r="F29" i="23"/>
  <c r="G29" i="23"/>
  <c r="H29" i="23"/>
  <c r="I29" i="23"/>
  <c r="J29" i="23"/>
  <c r="K29" i="23"/>
  <c r="L29" i="23"/>
  <c r="M29" i="23"/>
  <c r="P29" i="23"/>
  <c r="Q29" i="23"/>
  <c r="R29" i="23"/>
  <c r="S29" i="23"/>
  <c r="T29" i="23"/>
  <c r="U29" i="23"/>
  <c r="V29" i="23"/>
  <c r="W29" i="23"/>
  <c r="E30" i="23"/>
  <c r="F30" i="23"/>
  <c r="G30" i="23"/>
  <c r="H30" i="23"/>
  <c r="I30" i="23"/>
  <c r="J30" i="23"/>
  <c r="K30" i="23"/>
  <c r="L30" i="23"/>
  <c r="M30" i="23"/>
  <c r="P30" i="23"/>
  <c r="Q30" i="23"/>
  <c r="R30" i="23"/>
  <c r="S30" i="23"/>
  <c r="T30" i="23"/>
  <c r="U30" i="23"/>
  <c r="V30" i="23"/>
  <c r="W30" i="23"/>
  <c r="W6" i="23"/>
  <c r="V6" i="23"/>
  <c r="U6" i="23"/>
  <c r="T6" i="23"/>
  <c r="L6" i="23"/>
  <c r="K6" i="23"/>
  <c r="F6" i="23"/>
  <c r="G6" i="23"/>
  <c r="H6" i="23"/>
  <c r="I6" i="23"/>
  <c r="J6" i="23"/>
  <c r="M6" i="23"/>
  <c r="P6" i="23"/>
  <c r="Q6" i="23"/>
  <c r="R6" i="23"/>
  <c r="S6" i="23"/>
  <c r="E6" i="23"/>
  <c r="K6" i="22"/>
  <c r="E7" i="22"/>
  <c r="F7" i="22"/>
  <c r="G7" i="22"/>
  <c r="H7" i="22"/>
  <c r="I7" i="22"/>
  <c r="J7" i="22"/>
  <c r="K7" i="22"/>
  <c r="L7" i="22"/>
  <c r="M7" i="22"/>
  <c r="N7" i="22"/>
  <c r="Q7" i="22"/>
  <c r="R7" i="22"/>
  <c r="S7" i="22"/>
  <c r="T7" i="22"/>
  <c r="U7" i="22"/>
  <c r="V7" i="22"/>
  <c r="W7" i="22"/>
  <c r="X7" i="22"/>
  <c r="E8" i="22"/>
  <c r="F8" i="22"/>
  <c r="G8" i="22"/>
  <c r="H8" i="22"/>
  <c r="I8" i="22"/>
  <c r="J8" i="22"/>
  <c r="K8" i="22"/>
  <c r="L8" i="22"/>
  <c r="M8" i="22"/>
  <c r="N8" i="22"/>
  <c r="Q8" i="22"/>
  <c r="R8" i="22"/>
  <c r="S8" i="22"/>
  <c r="T8" i="22"/>
  <c r="U8" i="22"/>
  <c r="V8" i="22"/>
  <c r="W8" i="22"/>
  <c r="X8" i="22"/>
  <c r="E9" i="22"/>
  <c r="F9" i="22"/>
  <c r="G9" i="22"/>
  <c r="H9" i="22"/>
  <c r="I9" i="22"/>
  <c r="J9" i="22"/>
  <c r="K9" i="22"/>
  <c r="L9" i="22"/>
  <c r="M9" i="22"/>
  <c r="N9" i="22"/>
  <c r="Q9" i="22"/>
  <c r="R9" i="22"/>
  <c r="S9" i="22"/>
  <c r="T9" i="22"/>
  <c r="U9" i="22"/>
  <c r="V9" i="22"/>
  <c r="W9" i="22"/>
  <c r="X9" i="22"/>
  <c r="E10" i="22"/>
  <c r="F10" i="22"/>
  <c r="G10" i="22"/>
  <c r="H10" i="22"/>
  <c r="I10" i="22"/>
  <c r="J10" i="22"/>
  <c r="K10" i="22"/>
  <c r="L10" i="22"/>
  <c r="M10" i="22"/>
  <c r="N10" i="22"/>
  <c r="Q10" i="22"/>
  <c r="R10" i="22"/>
  <c r="S10" i="22"/>
  <c r="T10" i="22"/>
  <c r="U10" i="22"/>
  <c r="V10" i="22"/>
  <c r="W10" i="22"/>
  <c r="X10" i="22"/>
  <c r="E11" i="22"/>
  <c r="F11" i="22"/>
  <c r="G11" i="22"/>
  <c r="H11" i="22"/>
  <c r="I11" i="22"/>
  <c r="J11" i="22"/>
  <c r="K11" i="22"/>
  <c r="L11" i="22"/>
  <c r="M11" i="22"/>
  <c r="N11" i="22"/>
  <c r="Q11" i="22"/>
  <c r="R11" i="22"/>
  <c r="S11" i="22"/>
  <c r="T11" i="22"/>
  <c r="U11" i="22"/>
  <c r="V11" i="22"/>
  <c r="W11" i="22"/>
  <c r="X11" i="22"/>
  <c r="E12" i="22"/>
  <c r="F12" i="22"/>
  <c r="G12" i="22"/>
  <c r="H12" i="22"/>
  <c r="I12" i="22"/>
  <c r="J12" i="22"/>
  <c r="K12" i="22"/>
  <c r="L12" i="22"/>
  <c r="M12" i="22"/>
  <c r="N12" i="22"/>
  <c r="Q12" i="22"/>
  <c r="R12" i="22"/>
  <c r="S12" i="22"/>
  <c r="T12" i="22"/>
  <c r="U12" i="22"/>
  <c r="V12" i="22"/>
  <c r="W12" i="22"/>
  <c r="X12" i="22"/>
  <c r="E13" i="22"/>
  <c r="F13" i="22"/>
  <c r="G13" i="22"/>
  <c r="H13" i="22"/>
  <c r="I13" i="22"/>
  <c r="J13" i="22"/>
  <c r="K13" i="22"/>
  <c r="L13" i="22"/>
  <c r="M13" i="22"/>
  <c r="N13" i="22"/>
  <c r="Q13" i="22"/>
  <c r="R13" i="22"/>
  <c r="S13" i="22"/>
  <c r="T13" i="22"/>
  <c r="U13" i="22"/>
  <c r="V13" i="22"/>
  <c r="W13" i="22"/>
  <c r="X13" i="22"/>
  <c r="E14" i="22"/>
  <c r="F14" i="22"/>
  <c r="G14" i="22"/>
  <c r="H14" i="22"/>
  <c r="I14" i="22"/>
  <c r="J14" i="22"/>
  <c r="K14" i="22"/>
  <c r="L14" i="22"/>
  <c r="M14" i="22"/>
  <c r="N14" i="22"/>
  <c r="Q14" i="22"/>
  <c r="R14" i="22"/>
  <c r="S14" i="22"/>
  <c r="T14" i="22"/>
  <c r="U14" i="22"/>
  <c r="V14" i="22"/>
  <c r="W14" i="22"/>
  <c r="X14" i="22"/>
  <c r="E15" i="22"/>
  <c r="F15" i="22"/>
  <c r="G15" i="22"/>
  <c r="H15" i="22"/>
  <c r="I15" i="22"/>
  <c r="J15" i="22"/>
  <c r="K15" i="22"/>
  <c r="L15" i="22"/>
  <c r="M15" i="22"/>
  <c r="N15" i="22"/>
  <c r="Q15" i="22"/>
  <c r="R15" i="22"/>
  <c r="S15" i="22"/>
  <c r="T15" i="22"/>
  <c r="U15" i="22"/>
  <c r="V15" i="22"/>
  <c r="W15" i="22"/>
  <c r="X15" i="22"/>
  <c r="E16" i="22"/>
  <c r="F16" i="22"/>
  <c r="G16" i="22"/>
  <c r="H16" i="22"/>
  <c r="I16" i="22"/>
  <c r="J16" i="22"/>
  <c r="K16" i="22"/>
  <c r="L16" i="22"/>
  <c r="M16" i="22"/>
  <c r="N16" i="22"/>
  <c r="Q16" i="22"/>
  <c r="R16" i="22"/>
  <c r="S16" i="22"/>
  <c r="T16" i="22"/>
  <c r="U16" i="22"/>
  <c r="V16" i="22"/>
  <c r="W16" i="22"/>
  <c r="X16" i="22"/>
  <c r="E17" i="22"/>
  <c r="F17" i="22"/>
  <c r="G17" i="22"/>
  <c r="H17" i="22"/>
  <c r="I17" i="22"/>
  <c r="J17" i="22"/>
  <c r="K17" i="22"/>
  <c r="L17" i="22"/>
  <c r="M17" i="22"/>
  <c r="N17" i="22"/>
  <c r="Q17" i="22"/>
  <c r="R17" i="22"/>
  <c r="S17" i="22"/>
  <c r="T17" i="22"/>
  <c r="U17" i="22"/>
  <c r="V17" i="22"/>
  <c r="W17" i="22"/>
  <c r="X17" i="22"/>
  <c r="E18" i="22"/>
  <c r="F18" i="22"/>
  <c r="G18" i="22"/>
  <c r="H18" i="22"/>
  <c r="I18" i="22"/>
  <c r="J18" i="22"/>
  <c r="K18" i="22"/>
  <c r="L18" i="22"/>
  <c r="M18" i="22"/>
  <c r="N18" i="22"/>
  <c r="Q18" i="22"/>
  <c r="R18" i="22"/>
  <c r="S18" i="22"/>
  <c r="T18" i="22"/>
  <c r="U18" i="22"/>
  <c r="V18" i="22"/>
  <c r="W18" i="22"/>
  <c r="X18" i="22"/>
  <c r="E19" i="22"/>
  <c r="F19" i="22"/>
  <c r="G19" i="22"/>
  <c r="H19" i="22"/>
  <c r="I19" i="22"/>
  <c r="J19" i="22"/>
  <c r="K19" i="22"/>
  <c r="L19" i="22"/>
  <c r="M19" i="22"/>
  <c r="N19" i="22"/>
  <c r="Q19" i="22"/>
  <c r="R19" i="22"/>
  <c r="S19" i="22"/>
  <c r="T19" i="22"/>
  <c r="U19" i="22"/>
  <c r="V19" i="22"/>
  <c r="W19" i="22"/>
  <c r="X19" i="22"/>
  <c r="E20" i="22"/>
  <c r="F20" i="22"/>
  <c r="G20" i="22"/>
  <c r="H20" i="22"/>
  <c r="I20" i="22"/>
  <c r="J20" i="22"/>
  <c r="K20" i="22"/>
  <c r="L20" i="22"/>
  <c r="M20" i="22"/>
  <c r="N20" i="22"/>
  <c r="Q20" i="22"/>
  <c r="R20" i="22"/>
  <c r="S20" i="22"/>
  <c r="T20" i="22"/>
  <c r="U20" i="22"/>
  <c r="V20" i="22"/>
  <c r="W20" i="22"/>
  <c r="X20" i="22"/>
  <c r="E21" i="22"/>
  <c r="F21" i="22"/>
  <c r="G21" i="22"/>
  <c r="H21" i="22"/>
  <c r="I21" i="22"/>
  <c r="J21" i="22"/>
  <c r="K21" i="22"/>
  <c r="L21" i="22"/>
  <c r="M21" i="22"/>
  <c r="N21" i="22"/>
  <c r="Q21" i="22"/>
  <c r="R21" i="22"/>
  <c r="S21" i="22"/>
  <c r="T21" i="22"/>
  <c r="U21" i="22"/>
  <c r="V21" i="22"/>
  <c r="W21" i="22"/>
  <c r="X21" i="22"/>
  <c r="E22" i="22"/>
  <c r="F22" i="22"/>
  <c r="G22" i="22"/>
  <c r="H22" i="22"/>
  <c r="I22" i="22"/>
  <c r="J22" i="22"/>
  <c r="K22" i="22"/>
  <c r="L22" i="22"/>
  <c r="M22" i="22"/>
  <c r="N22" i="22"/>
  <c r="Q22" i="22"/>
  <c r="R22" i="22"/>
  <c r="S22" i="22"/>
  <c r="T22" i="22"/>
  <c r="U22" i="22"/>
  <c r="V22" i="22"/>
  <c r="W22" i="22"/>
  <c r="X22" i="22"/>
  <c r="E23" i="22"/>
  <c r="F23" i="22"/>
  <c r="G23" i="22"/>
  <c r="H23" i="22"/>
  <c r="I23" i="22"/>
  <c r="J23" i="22"/>
  <c r="K23" i="22"/>
  <c r="L23" i="22"/>
  <c r="M23" i="22"/>
  <c r="N23" i="22"/>
  <c r="Q23" i="22"/>
  <c r="R23" i="22"/>
  <c r="S23" i="22"/>
  <c r="T23" i="22"/>
  <c r="U23" i="22"/>
  <c r="V23" i="22"/>
  <c r="W23" i="22"/>
  <c r="X23" i="22"/>
  <c r="E24" i="22"/>
  <c r="F24" i="22"/>
  <c r="G24" i="22"/>
  <c r="H24" i="22"/>
  <c r="I24" i="22"/>
  <c r="J24" i="22"/>
  <c r="K24" i="22"/>
  <c r="L24" i="22"/>
  <c r="M24" i="22"/>
  <c r="N24" i="22"/>
  <c r="Q24" i="22"/>
  <c r="R24" i="22"/>
  <c r="S24" i="22"/>
  <c r="T24" i="22"/>
  <c r="U24" i="22"/>
  <c r="V24" i="22"/>
  <c r="W24" i="22"/>
  <c r="X24" i="22"/>
  <c r="E25" i="22"/>
  <c r="F25" i="22"/>
  <c r="G25" i="22"/>
  <c r="H25" i="22"/>
  <c r="I25" i="22"/>
  <c r="J25" i="22"/>
  <c r="K25" i="22"/>
  <c r="L25" i="22"/>
  <c r="M25" i="22"/>
  <c r="N25" i="22"/>
  <c r="Q25" i="22"/>
  <c r="R25" i="22"/>
  <c r="S25" i="22"/>
  <c r="T25" i="22"/>
  <c r="U25" i="22"/>
  <c r="V25" i="22"/>
  <c r="W25" i="22"/>
  <c r="X25" i="22"/>
  <c r="E26" i="22"/>
  <c r="F26" i="22"/>
  <c r="G26" i="22"/>
  <c r="H26" i="22"/>
  <c r="I26" i="22"/>
  <c r="J26" i="22"/>
  <c r="K26" i="22"/>
  <c r="L26" i="22"/>
  <c r="M26" i="22"/>
  <c r="N26" i="22"/>
  <c r="Q26" i="22"/>
  <c r="R26" i="22"/>
  <c r="S26" i="22"/>
  <c r="T26" i="22"/>
  <c r="U26" i="22"/>
  <c r="V26" i="22"/>
  <c r="W26" i="22"/>
  <c r="X26" i="22"/>
  <c r="E27" i="22"/>
  <c r="F27" i="22"/>
  <c r="G27" i="22"/>
  <c r="H27" i="22"/>
  <c r="I27" i="22"/>
  <c r="J27" i="22"/>
  <c r="K27" i="22"/>
  <c r="L27" i="22"/>
  <c r="M27" i="22"/>
  <c r="N27" i="22"/>
  <c r="Q27" i="22"/>
  <c r="R27" i="22"/>
  <c r="S27" i="22"/>
  <c r="T27" i="22"/>
  <c r="U27" i="22"/>
  <c r="V27" i="22"/>
  <c r="W27" i="22"/>
  <c r="X27" i="22"/>
  <c r="E28" i="22"/>
  <c r="F28" i="22"/>
  <c r="G28" i="22"/>
  <c r="H28" i="22"/>
  <c r="I28" i="22"/>
  <c r="J28" i="22"/>
  <c r="K28" i="22"/>
  <c r="L28" i="22"/>
  <c r="M28" i="22"/>
  <c r="N28" i="22"/>
  <c r="Q28" i="22"/>
  <c r="R28" i="22"/>
  <c r="S28" i="22"/>
  <c r="T28" i="22"/>
  <c r="U28" i="22"/>
  <c r="V28" i="22"/>
  <c r="W28" i="22"/>
  <c r="X28" i="22"/>
  <c r="E29" i="22"/>
  <c r="F29" i="22"/>
  <c r="G29" i="22"/>
  <c r="H29" i="22"/>
  <c r="I29" i="22"/>
  <c r="J29" i="22"/>
  <c r="K29" i="22"/>
  <c r="L29" i="22"/>
  <c r="M29" i="22"/>
  <c r="N29" i="22"/>
  <c r="Q29" i="22"/>
  <c r="R29" i="22"/>
  <c r="S29" i="22"/>
  <c r="T29" i="22"/>
  <c r="U29" i="22"/>
  <c r="V29" i="22"/>
  <c r="W29" i="22"/>
  <c r="X29" i="22"/>
  <c r="E30" i="22"/>
  <c r="F30" i="22"/>
  <c r="G30" i="22"/>
  <c r="H30" i="22"/>
  <c r="I30" i="22"/>
  <c r="J30" i="22"/>
  <c r="K30" i="22"/>
  <c r="L30" i="22"/>
  <c r="M30" i="22"/>
  <c r="N30" i="22"/>
  <c r="Q30" i="22"/>
  <c r="R30" i="22"/>
  <c r="S30" i="22"/>
  <c r="T30" i="22"/>
  <c r="U30" i="22"/>
  <c r="V30" i="22"/>
  <c r="W30" i="22"/>
  <c r="X30" i="22"/>
  <c r="X6" i="22"/>
  <c r="V6" i="22"/>
  <c r="W6" i="22"/>
  <c r="U6" i="22" l="1"/>
  <c r="L6" i="22"/>
  <c r="G6" i="22"/>
  <c r="H6" i="22"/>
  <c r="I6" i="22"/>
  <c r="J6" i="22"/>
  <c r="M6" i="22"/>
  <c r="N6" i="22"/>
  <c r="Q6" i="22"/>
  <c r="R6" i="22"/>
  <c r="S6" i="22"/>
  <c r="T6" i="22"/>
  <c r="F6" i="22"/>
  <c r="E6" i="22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19" i="18"/>
  <c r="C3" i="18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19" i="14"/>
  <c r="C6" i="14"/>
  <c r="H4" i="14"/>
  <c r="K19" i="14" s="1"/>
  <c r="H3" i="14"/>
  <c r="C1" i="23"/>
  <c r="B1" i="22"/>
  <c r="B1" i="23" s="1"/>
  <c r="C1" i="22"/>
  <c r="C1" i="18" l="1"/>
  <c r="A30" i="23" l="1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20" i="14" l="1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K35" i="22" l="1"/>
  <c r="B7" i="23"/>
  <c r="D7" i="23" s="1"/>
  <c r="B8" i="23"/>
  <c r="C8" i="23" s="1"/>
  <c r="B9" i="23"/>
  <c r="D9" i="23" s="1"/>
  <c r="B10" i="23"/>
  <c r="C10" i="23" s="1"/>
  <c r="B11" i="23"/>
  <c r="D11" i="23" s="1"/>
  <c r="B12" i="23"/>
  <c r="C12" i="23" s="1"/>
  <c r="B13" i="23"/>
  <c r="D13" i="23" s="1"/>
  <c r="B14" i="23"/>
  <c r="C14" i="23" s="1"/>
  <c r="B15" i="23"/>
  <c r="D15" i="23" s="1"/>
  <c r="B16" i="23"/>
  <c r="C16" i="23" s="1"/>
  <c r="B17" i="23"/>
  <c r="D17" i="23" s="1"/>
  <c r="B18" i="23"/>
  <c r="C18" i="23" s="1"/>
  <c r="B19" i="23"/>
  <c r="D19" i="23" s="1"/>
  <c r="B20" i="23"/>
  <c r="C20" i="23" s="1"/>
  <c r="B21" i="23"/>
  <c r="D21" i="23" s="1"/>
  <c r="B22" i="23"/>
  <c r="C22" i="23" s="1"/>
  <c r="B23" i="23"/>
  <c r="D23" i="23" s="1"/>
  <c r="B24" i="23"/>
  <c r="C24" i="23" s="1"/>
  <c r="B25" i="23"/>
  <c r="D25" i="23" s="1"/>
  <c r="B26" i="23"/>
  <c r="C26" i="23" s="1"/>
  <c r="B27" i="23"/>
  <c r="D27" i="23" s="1"/>
  <c r="B28" i="23"/>
  <c r="C28" i="23" s="1"/>
  <c r="B29" i="23"/>
  <c r="D29" i="23" s="1"/>
  <c r="B30" i="23"/>
  <c r="C30" i="23" s="1"/>
  <c r="B6" i="23"/>
  <c r="C6" i="23" s="1"/>
  <c r="B7" i="22"/>
  <c r="D7" i="22" s="1"/>
  <c r="B8" i="22"/>
  <c r="C8" i="22" s="1"/>
  <c r="B9" i="22"/>
  <c r="D9" i="22" s="1"/>
  <c r="B10" i="22"/>
  <c r="C10" i="22" s="1"/>
  <c r="B11" i="22"/>
  <c r="D11" i="22" s="1"/>
  <c r="B12" i="22"/>
  <c r="C12" i="22" s="1"/>
  <c r="B13" i="22"/>
  <c r="D13" i="22" s="1"/>
  <c r="B14" i="22"/>
  <c r="C14" i="22" s="1"/>
  <c r="B15" i="22"/>
  <c r="D15" i="22" s="1"/>
  <c r="B16" i="22"/>
  <c r="C16" i="22" s="1"/>
  <c r="B17" i="22"/>
  <c r="D17" i="22" s="1"/>
  <c r="B18" i="22"/>
  <c r="C18" i="22" s="1"/>
  <c r="B19" i="22"/>
  <c r="D19" i="22" s="1"/>
  <c r="B20" i="22"/>
  <c r="C20" i="22" s="1"/>
  <c r="B21" i="22"/>
  <c r="D21" i="22" s="1"/>
  <c r="B22" i="22"/>
  <c r="C22" i="22" s="1"/>
  <c r="B23" i="22"/>
  <c r="D23" i="22" s="1"/>
  <c r="B24" i="22"/>
  <c r="C24" i="22" s="1"/>
  <c r="B25" i="22"/>
  <c r="D25" i="22" s="1"/>
  <c r="B26" i="22"/>
  <c r="C26" i="22" s="1"/>
  <c r="B27" i="22"/>
  <c r="D27" i="22" s="1"/>
  <c r="B28" i="22"/>
  <c r="C28" i="22" s="1"/>
  <c r="B29" i="22"/>
  <c r="D29" i="22" s="1"/>
  <c r="B30" i="22"/>
  <c r="C30" i="22" s="1"/>
  <c r="B6" i="22"/>
  <c r="D6" i="22" s="1"/>
  <c r="C13" i="23" l="1"/>
  <c r="C19" i="23"/>
  <c r="C9" i="23"/>
  <c r="C23" i="23"/>
  <c r="C29" i="22"/>
  <c r="C7" i="23"/>
  <c r="C17" i="23"/>
  <c r="C21" i="22"/>
  <c r="C13" i="22"/>
  <c r="C19" i="22"/>
  <c r="C27" i="23"/>
  <c r="C23" i="22"/>
  <c r="C11" i="23"/>
  <c r="C27" i="22"/>
  <c r="C25" i="23"/>
  <c r="C17" i="22"/>
  <c r="C21" i="23"/>
  <c r="C15" i="23"/>
  <c r="C25" i="22"/>
  <c r="C29" i="23"/>
  <c r="C15" i="22"/>
  <c r="C7" i="22"/>
  <c r="C11" i="22"/>
  <c r="C9" i="22"/>
  <c r="D6" i="23"/>
  <c r="D30" i="23"/>
  <c r="D28" i="23"/>
  <c r="D26" i="23"/>
  <c r="D24" i="23"/>
  <c r="D22" i="23"/>
  <c r="D20" i="23"/>
  <c r="D18" i="23"/>
  <c r="D16" i="23"/>
  <c r="D14" i="23"/>
  <c r="D12" i="23"/>
  <c r="D10" i="23"/>
  <c r="D8" i="23"/>
  <c r="D30" i="22"/>
  <c r="D28" i="22"/>
  <c r="D26" i="22"/>
  <c r="D24" i="22"/>
  <c r="D22" i="22"/>
  <c r="D20" i="22"/>
  <c r="D18" i="22"/>
  <c r="D16" i="22"/>
  <c r="D14" i="22"/>
  <c r="D12" i="22"/>
  <c r="D10" i="22"/>
  <c r="D8" i="22"/>
  <c r="C6" i="22"/>
  <c r="A1" i="18" l="1"/>
  <c r="C7" i="18"/>
  <c r="K35" i="23" s="1"/>
  <c r="B35" i="23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N13" i="18"/>
  <c r="N12" i="18"/>
  <c r="N11" i="18"/>
  <c r="N10" i="18"/>
  <c r="N9" i="18"/>
  <c r="N8" i="18"/>
  <c r="C6" i="18" l="1"/>
  <c r="K33" i="23" s="1"/>
  <c r="H3" i="18"/>
  <c r="S7" i="18" s="1"/>
  <c r="B33" i="23"/>
  <c r="H4" i="18"/>
  <c r="K19" i="18" l="1"/>
  <c r="Q7" i="18"/>
  <c r="Q6" i="18"/>
  <c r="S6" i="18"/>
  <c r="L19" i="14" l="1"/>
  <c r="K20" i="14"/>
  <c r="K21" i="14"/>
  <c r="K23" i="14"/>
  <c r="K24" i="14"/>
  <c r="K25" i="14"/>
  <c r="K27" i="14"/>
  <c r="K28" i="14"/>
  <c r="K29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33" i="22"/>
  <c r="N8" i="14"/>
  <c r="V8" i="14"/>
  <c r="N9" i="14"/>
  <c r="V9" i="14"/>
  <c r="N10" i="14"/>
  <c r="V10" i="14"/>
  <c r="N11" i="14"/>
  <c r="V11" i="14"/>
  <c r="N12" i="14"/>
  <c r="V12" i="14"/>
  <c r="N13" i="14"/>
  <c r="V13" i="14"/>
  <c r="K22" i="14" l="1"/>
  <c r="K30" i="14"/>
  <c r="K2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R9" authorId="0" shapeId="0" xr:uid="{4FAF004A-919A-47D9-8BCD-76F7632F223B}">
      <text>
        <r>
          <rPr>
            <sz val="9"/>
            <color indexed="81"/>
            <rFont val="MS P ゴシック"/>
            <family val="3"/>
            <charset val="128"/>
          </rPr>
          <t>人数を入力してください。</t>
        </r>
      </text>
    </comment>
  </commentList>
</comments>
</file>

<file path=xl/sharedStrings.xml><?xml version="1.0" encoding="utf-8"?>
<sst xmlns="http://schemas.openxmlformats.org/spreadsheetml/2006/main" count="576" uniqueCount="345">
  <si>
    <t>例</t>
    <rPh sb="0" eb="1">
      <t>レイ</t>
    </rPh>
    <phoneticPr fontId="9"/>
  </si>
  <si>
    <t>○</t>
  </si>
  <si>
    <t>選手名</t>
    <rPh sb="0" eb="3">
      <t>センシュメイ</t>
    </rPh>
    <phoneticPr fontId="9"/>
  </si>
  <si>
    <r>
      <t xml:space="preserve">選手フリガナ
</t>
    </r>
    <r>
      <rPr>
        <sz val="8"/>
        <rFont val="BIZ UDゴシック"/>
        <family val="3"/>
        <charset val="128"/>
      </rPr>
      <t>【半角】</t>
    </r>
    <rPh sb="0" eb="2">
      <t>センシュ</t>
    </rPh>
    <rPh sb="8" eb="10">
      <t>ハンカク</t>
    </rPh>
    <phoneticPr fontId="9"/>
  </si>
  <si>
    <t>100m</t>
    <phoneticPr fontId="9"/>
  </si>
  <si>
    <t>200m</t>
  </si>
  <si>
    <t>800m</t>
  </si>
  <si>
    <t>1500m</t>
  </si>
  <si>
    <t>400m</t>
  </si>
  <si>
    <t>● リレー</t>
    <phoneticPr fontId="9"/>
  </si>
  <si>
    <t>5000m</t>
  </si>
  <si>
    <t>手宮</t>
    <rPh sb="0" eb="2">
      <t>テミヤ</t>
    </rPh>
    <phoneticPr fontId="9"/>
  </si>
  <si>
    <t>太郎</t>
    <rPh sb="0" eb="2">
      <t>タロウ</t>
    </rPh>
    <phoneticPr fontId="9"/>
  </si>
  <si>
    <t>ﾀﾛｳ</t>
    <phoneticPr fontId="9"/>
  </si>
  <si>
    <t>ﾃﾐﾔ</t>
    <phoneticPr fontId="9"/>
  </si>
  <si>
    <t>フリガナ</t>
    <phoneticPr fontId="9"/>
  </si>
  <si>
    <t>種目名</t>
    <rPh sb="0" eb="2">
      <t>シュモク</t>
    </rPh>
    <rPh sb="2" eb="3">
      <t>メイ</t>
    </rPh>
    <phoneticPr fontId="9"/>
  </si>
  <si>
    <t>チーム名</t>
    <rPh sb="3" eb="4">
      <t>メイ</t>
    </rPh>
    <phoneticPr fontId="9"/>
  </si>
  <si>
    <t>最高記録</t>
    <rPh sb="0" eb="2">
      <t>サイコウ</t>
    </rPh>
    <rPh sb="2" eb="4">
      <t>キロク</t>
    </rPh>
    <phoneticPr fontId="9"/>
  </si>
  <si>
    <t>ﾌﾘｶﾞﾅ</t>
    <phoneticPr fontId="9"/>
  </si>
  <si>
    <t>※</t>
  </si>
  <si>
    <t>A</t>
    <phoneticPr fontId="9"/>
  </si>
  <si>
    <t>B</t>
    <phoneticPr fontId="9"/>
  </si>
  <si>
    <t>-</t>
    <phoneticPr fontId="9"/>
  </si>
  <si>
    <t>002</t>
    <phoneticPr fontId="27"/>
  </si>
  <si>
    <t>003</t>
    <phoneticPr fontId="27"/>
  </si>
  <si>
    <t>005</t>
    <phoneticPr fontId="27"/>
  </si>
  <si>
    <t>006</t>
    <phoneticPr fontId="27"/>
  </si>
  <si>
    <t>008</t>
    <phoneticPr fontId="27"/>
  </si>
  <si>
    <t>010</t>
    <phoneticPr fontId="27"/>
  </si>
  <si>
    <t>011</t>
    <phoneticPr fontId="27"/>
  </si>
  <si>
    <t>034</t>
  </si>
  <si>
    <t>037</t>
  </si>
  <si>
    <t>044</t>
  </si>
  <si>
    <t>046</t>
  </si>
  <si>
    <t>053</t>
  </si>
  <si>
    <t>061</t>
  </si>
  <si>
    <t>082</t>
  </si>
  <si>
    <t>084</t>
  </si>
  <si>
    <t>087</t>
  </si>
  <si>
    <t>088</t>
  </si>
  <si>
    <t>091</t>
  </si>
  <si>
    <t>092</t>
  </si>
  <si>
    <t>093</t>
  </si>
  <si>
    <t>094</t>
  </si>
  <si>
    <t>3000mSC</t>
  </si>
  <si>
    <t>5000mW</t>
  </si>
  <si>
    <t xml:space="preserve">自己最高記録
</t>
    <rPh sb="0" eb="1">
      <t>ジ</t>
    </rPh>
    <rPh sb="1" eb="2">
      <t>オノレ</t>
    </rPh>
    <rPh sb="2" eb="4">
      <t>サイコウ</t>
    </rPh>
    <rPh sb="4" eb="6">
      <t>キロク</t>
    </rPh>
    <phoneticPr fontId="9"/>
  </si>
  <si>
    <t>組</t>
    <rPh sb="0" eb="1">
      <t>クミ</t>
    </rPh>
    <phoneticPr fontId="9"/>
  </si>
  <si>
    <t>生年月日</t>
    <rPh sb="0" eb="4">
      <t>セイネンガッピ</t>
    </rPh>
    <phoneticPr fontId="9"/>
  </si>
  <si>
    <t>学年</t>
    <rPh sb="0" eb="2">
      <t>ガクネン</t>
    </rPh>
    <phoneticPr fontId="9"/>
  </si>
  <si>
    <t>071</t>
  </si>
  <si>
    <t>072</t>
  </si>
  <si>
    <t>073</t>
  </si>
  <si>
    <t>074</t>
  </si>
  <si>
    <t>【種目コード】</t>
    <rPh sb="1" eb="3">
      <t>シュモク</t>
    </rPh>
    <phoneticPr fontId="9"/>
  </si>
  <si>
    <t>学校名</t>
    <phoneticPr fontId="9"/>
  </si>
  <si>
    <r>
      <t xml:space="preserve">4×100mR
</t>
    </r>
    <r>
      <rPr>
        <sz val="8"/>
        <rFont val="BIZ UDゴシック"/>
        <family val="3"/>
        <charset val="128"/>
      </rPr>
      <t>（登録者
に○）</t>
    </r>
    <rPh sb="9" eb="12">
      <t>トウロクシャ</t>
    </rPh>
    <phoneticPr fontId="10"/>
  </si>
  <si>
    <t>出場種目１</t>
    <rPh sb="0" eb="2">
      <t>シュツジョウ</t>
    </rPh>
    <rPh sb="2" eb="4">
      <t>シュモク</t>
    </rPh>
    <phoneticPr fontId="9"/>
  </si>
  <si>
    <t>出場種目２</t>
    <rPh sb="0" eb="2">
      <t>シュツジョウ</t>
    </rPh>
    <rPh sb="2" eb="4">
      <t>シュモク</t>
    </rPh>
    <phoneticPr fontId="9"/>
  </si>
  <si>
    <t>例</t>
    <rPh sb="0" eb="1">
      <t>レイ</t>
    </rPh>
    <phoneticPr fontId="9"/>
  </si>
  <si>
    <t>学校名</t>
    <rPh sb="0" eb="3">
      <t>ガッコウメイ</t>
    </rPh>
    <phoneticPr fontId="8"/>
  </si>
  <si>
    <t>学校長名</t>
    <rPh sb="0" eb="1">
      <t>ガク</t>
    </rPh>
    <rPh sb="1" eb="3">
      <t>コウチョウ</t>
    </rPh>
    <rPh sb="3" eb="4">
      <t>メイ</t>
    </rPh>
    <phoneticPr fontId="8"/>
  </si>
  <si>
    <t>プロ記載
学校名</t>
    <rPh sb="2" eb="4">
      <t>キサイ</t>
    </rPh>
    <phoneticPr fontId="9"/>
  </si>
  <si>
    <t>学校住所</t>
    <rPh sb="0" eb="2">
      <t>ガッコウ</t>
    </rPh>
    <rPh sb="2" eb="4">
      <t>ジュウショ</t>
    </rPh>
    <phoneticPr fontId="9"/>
  </si>
  <si>
    <t>引率責任者</t>
    <rPh sb="0" eb="2">
      <t>インソツ</t>
    </rPh>
    <rPh sb="2" eb="5">
      <t>セキニンシャ</t>
    </rPh>
    <phoneticPr fontId="9"/>
  </si>
  <si>
    <t>男 子</t>
    <rPh sb="0" eb="1">
      <t>オトコ</t>
    </rPh>
    <rPh sb="2" eb="3">
      <t>コ</t>
    </rPh>
    <phoneticPr fontId="9"/>
  </si>
  <si>
    <t>北海道小樽潮陵高等学校</t>
    <rPh sb="0" eb="3">
      <t>ホッカイドウ</t>
    </rPh>
    <rPh sb="3" eb="5">
      <t>オタル</t>
    </rPh>
    <rPh sb="5" eb="7">
      <t>チョウリョウ</t>
    </rPh>
    <rPh sb="7" eb="9">
      <t>コウトウ</t>
    </rPh>
    <rPh sb="9" eb="11">
      <t>ガッコウ</t>
    </rPh>
    <phoneticPr fontId="8"/>
  </si>
  <si>
    <t>～</t>
  </si>
  <si>
    <t>小樽市潮見台２丁目１番１号（0134-22-0754）</t>
    <rPh sb="0" eb="3">
      <t>オタルシ</t>
    </rPh>
    <rPh sb="3" eb="6">
      <t>シオミダイ</t>
    </rPh>
    <rPh sb="7" eb="9">
      <t>チョウメ</t>
    </rPh>
    <rPh sb="10" eb="11">
      <t>バン</t>
    </rPh>
    <rPh sb="12" eb="13">
      <t>ゴウ</t>
    </rPh>
    <phoneticPr fontId="8"/>
  </si>
  <si>
    <t>北海道小樽桜陽高等学校</t>
    <rPh sb="0" eb="3">
      <t>ホッカイドウ</t>
    </rPh>
    <rPh sb="3" eb="5">
      <t>オタル</t>
    </rPh>
    <rPh sb="5" eb="7">
      <t>オウヨウ</t>
    </rPh>
    <rPh sb="7" eb="9">
      <t>コウトウ</t>
    </rPh>
    <rPh sb="9" eb="11">
      <t>ガッコウ</t>
    </rPh>
    <phoneticPr fontId="8"/>
  </si>
  <si>
    <t>小樽市長橋３丁目１９番１号（0134-23-0671）</t>
    <rPh sb="0" eb="3">
      <t>オタルシ</t>
    </rPh>
    <rPh sb="3" eb="5">
      <t>ナガハシ</t>
    </rPh>
    <rPh sb="6" eb="8">
      <t>チョウメ</t>
    </rPh>
    <rPh sb="10" eb="11">
      <t>バン</t>
    </rPh>
    <rPh sb="12" eb="13">
      <t>ゴウ</t>
    </rPh>
    <phoneticPr fontId="8"/>
  </si>
  <si>
    <t>北海道小樽水産高等学校</t>
    <rPh sb="0" eb="3">
      <t>ホッカイドウ</t>
    </rPh>
    <rPh sb="3" eb="5">
      <t>オタル</t>
    </rPh>
    <rPh sb="5" eb="7">
      <t>スイサン</t>
    </rPh>
    <rPh sb="7" eb="9">
      <t>コウトウ</t>
    </rPh>
    <rPh sb="9" eb="11">
      <t>ガッコウ</t>
    </rPh>
    <phoneticPr fontId="8"/>
  </si>
  <si>
    <t>小樽市若竹町９番１号（0134-23-0670）</t>
    <rPh sb="0" eb="3">
      <t>オタルシ</t>
    </rPh>
    <rPh sb="3" eb="6">
      <t>ワカタケチョウ</t>
    </rPh>
    <rPh sb="7" eb="8">
      <t>バン</t>
    </rPh>
    <rPh sb="9" eb="10">
      <t>ゴウ</t>
    </rPh>
    <phoneticPr fontId="8"/>
  </si>
  <si>
    <t>北海道小樽未来創造高等学校</t>
    <rPh sb="0" eb="3">
      <t>ホッカイドウ</t>
    </rPh>
    <rPh sb="3" eb="5">
      <t>オタル</t>
    </rPh>
    <rPh sb="5" eb="7">
      <t>ミライ</t>
    </rPh>
    <rPh sb="7" eb="9">
      <t>ソウゾウ</t>
    </rPh>
    <rPh sb="9" eb="11">
      <t>コウトウ</t>
    </rPh>
    <rPh sb="11" eb="13">
      <t>ガッコウ</t>
    </rPh>
    <phoneticPr fontId="8"/>
  </si>
  <si>
    <t>小樽市最上１丁目２９番１号（0134-23-6105）</t>
    <rPh sb="0" eb="3">
      <t>オタルシ</t>
    </rPh>
    <rPh sb="3" eb="5">
      <t>モガミ</t>
    </rPh>
    <rPh sb="6" eb="8">
      <t>チョウメ</t>
    </rPh>
    <rPh sb="10" eb="11">
      <t>バン</t>
    </rPh>
    <rPh sb="12" eb="13">
      <t>ゴウ</t>
    </rPh>
    <phoneticPr fontId="8"/>
  </si>
  <si>
    <t>北照高等学校</t>
    <rPh sb="0" eb="2">
      <t>ホクショウ</t>
    </rPh>
    <rPh sb="2" eb="4">
      <t>コウトウ</t>
    </rPh>
    <rPh sb="4" eb="6">
      <t>ガッコウ</t>
    </rPh>
    <phoneticPr fontId="8"/>
  </si>
  <si>
    <t>小樽市最上２丁目５番１号（0134-32-0331）</t>
    <rPh sb="0" eb="3">
      <t>オタルシ</t>
    </rPh>
    <rPh sb="3" eb="5">
      <t>モガミ</t>
    </rPh>
    <rPh sb="6" eb="8">
      <t>チョウメ</t>
    </rPh>
    <rPh sb="9" eb="10">
      <t>バン</t>
    </rPh>
    <rPh sb="11" eb="12">
      <t>ゴウ</t>
    </rPh>
    <phoneticPr fontId="8"/>
  </si>
  <si>
    <t>小樽双葉高等学校</t>
    <rPh sb="0" eb="2">
      <t>オタル</t>
    </rPh>
    <rPh sb="2" eb="4">
      <t>フタバ</t>
    </rPh>
    <rPh sb="4" eb="6">
      <t>コウトウ</t>
    </rPh>
    <rPh sb="6" eb="8">
      <t>ガッコウ</t>
    </rPh>
    <phoneticPr fontId="8"/>
  </si>
  <si>
    <t>小樽市住ノ江１丁目３番１７号 （0134-32-1828）</t>
    <rPh sb="0" eb="3">
      <t>オタルシ</t>
    </rPh>
    <rPh sb="3" eb="4">
      <t>スミ</t>
    </rPh>
    <rPh sb="5" eb="6">
      <t>エ</t>
    </rPh>
    <rPh sb="7" eb="9">
      <t>チョウメ</t>
    </rPh>
    <rPh sb="10" eb="11">
      <t>バン</t>
    </rPh>
    <rPh sb="13" eb="14">
      <t>ゴウ</t>
    </rPh>
    <phoneticPr fontId="8"/>
  </si>
  <si>
    <t>小樽明峰高等学校</t>
    <rPh sb="0" eb="2">
      <t>オタル</t>
    </rPh>
    <rPh sb="2" eb="4">
      <t>メイホウ</t>
    </rPh>
    <rPh sb="4" eb="6">
      <t>コウトウ</t>
    </rPh>
    <rPh sb="6" eb="8">
      <t>ガッコウ</t>
    </rPh>
    <phoneticPr fontId="8"/>
  </si>
  <si>
    <t>小樽市最上１丁目１４番１７号</t>
    <rPh sb="0" eb="3">
      <t>オタルシ</t>
    </rPh>
    <rPh sb="3" eb="5">
      <t>モガミ</t>
    </rPh>
    <rPh sb="6" eb="8">
      <t>チョウメ</t>
    </rPh>
    <rPh sb="10" eb="11">
      <t>バン</t>
    </rPh>
    <rPh sb="13" eb="14">
      <t>ゴウ</t>
    </rPh>
    <phoneticPr fontId="8"/>
  </si>
  <si>
    <t>北海道高等聾学校</t>
    <rPh sb="0" eb="3">
      <t>ホッカイドウ</t>
    </rPh>
    <rPh sb="3" eb="5">
      <t>コウトウ</t>
    </rPh>
    <rPh sb="5" eb="8">
      <t>ロウガッコウ</t>
    </rPh>
    <phoneticPr fontId="8"/>
  </si>
  <si>
    <t>小樽市銭函１丁目５番１号（0134-62-2624）</t>
    <rPh sb="0" eb="3">
      <t>オタルシ</t>
    </rPh>
    <rPh sb="3" eb="5">
      <t>ゼニバコ</t>
    </rPh>
    <rPh sb="6" eb="8">
      <t>チョウメ</t>
    </rPh>
    <rPh sb="9" eb="10">
      <t>バン</t>
    </rPh>
    <rPh sb="11" eb="12">
      <t>ゴウ</t>
    </rPh>
    <phoneticPr fontId="8"/>
  </si>
  <si>
    <t>北海道倶知安高等学校</t>
    <rPh sb="0" eb="3">
      <t>ホッカイドウ</t>
    </rPh>
    <rPh sb="3" eb="6">
      <t>クッチャン</t>
    </rPh>
    <rPh sb="6" eb="8">
      <t>コウトウ</t>
    </rPh>
    <rPh sb="8" eb="10">
      <t>ガッコウ</t>
    </rPh>
    <phoneticPr fontId="8"/>
  </si>
  <si>
    <t>虻田郡倶知安町北７条西２丁目（0136-22-1085）</t>
    <rPh sb="0" eb="3">
      <t>アブタグン</t>
    </rPh>
    <rPh sb="3" eb="7">
      <t>クッチャンチョウ</t>
    </rPh>
    <rPh sb="7" eb="8">
      <t>キタ</t>
    </rPh>
    <rPh sb="9" eb="10">
      <t>ジョウ</t>
    </rPh>
    <rPh sb="10" eb="11">
      <t>ニシ</t>
    </rPh>
    <rPh sb="12" eb="14">
      <t>チョウメ</t>
    </rPh>
    <phoneticPr fontId="8"/>
  </si>
  <si>
    <t>北海道倶知安農業高等学校</t>
    <rPh sb="0" eb="3">
      <t>ホッカイドウ</t>
    </rPh>
    <rPh sb="3" eb="6">
      <t>クッチャン</t>
    </rPh>
    <rPh sb="6" eb="8">
      <t>ノウギョウ</t>
    </rPh>
    <rPh sb="8" eb="10">
      <t>コウトウ</t>
    </rPh>
    <rPh sb="10" eb="12">
      <t>ガッコウ</t>
    </rPh>
    <phoneticPr fontId="8"/>
  </si>
  <si>
    <t>虻田郡倶知安町字旭１５番地（0136-22-1148）</t>
    <rPh sb="0" eb="3">
      <t>アブタグン</t>
    </rPh>
    <rPh sb="3" eb="7">
      <t>クッチャンチョウ</t>
    </rPh>
    <rPh sb="7" eb="8">
      <t>アザ</t>
    </rPh>
    <rPh sb="8" eb="9">
      <t>アサヒ</t>
    </rPh>
    <rPh sb="11" eb="13">
      <t>バンチ</t>
    </rPh>
    <phoneticPr fontId="8"/>
  </si>
  <si>
    <t>北海道余市紅志高等学校</t>
    <rPh sb="0" eb="3">
      <t>ホッカイドウ</t>
    </rPh>
    <rPh sb="3" eb="5">
      <t>ヨイチ</t>
    </rPh>
    <rPh sb="5" eb="6">
      <t>ベニ</t>
    </rPh>
    <rPh sb="6" eb="7">
      <t>ココロザシ</t>
    </rPh>
    <rPh sb="7" eb="9">
      <t>コウトウ</t>
    </rPh>
    <rPh sb="9" eb="11">
      <t>ガッコウ</t>
    </rPh>
    <phoneticPr fontId="8"/>
  </si>
  <si>
    <t>余市郡余市町沢町６丁目１番地</t>
    <rPh sb="0" eb="3">
      <t>ヨイチグン</t>
    </rPh>
    <rPh sb="3" eb="6">
      <t>ヨイチチョウ</t>
    </rPh>
    <rPh sb="6" eb="8">
      <t>サワマチ</t>
    </rPh>
    <rPh sb="9" eb="11">
      <t>チョウメ</t>
    </rPh>
    <rPh sb="12" eb="14">
      <t>バンチ</t>
    </rPh>
    <phoneticPr fontId="8"/>
  </si>
  <si>
    <t>北海道岩内高等学校</t>
    <rPh sb="0" eb="3">
      <t>ホッカイドウ</t>
    </rPh>
    <rPh sb="3" eb="5">
      <t>イワナイ</t>
    </rPh>
    <rPh sb="5" eb="7">
      <t>コウトウ</t>
    </rPh>
    <rPh sb="7" eb="9">
      <t>ガッコウ</t>
    </rPh>
    <phoneticPr fontId="8"/>
  </si>
  <si>
    <t>岩内郡岩内町字宮園４３番地１（0135-62ｰ1445）</t>
    <rPh sb="0" eb="3">
      <t>イワナイグン</t>
    </rPh>
    <rPh sb="3" eb="6">
      <t>イワナイチョウ</t>
    </rPh>
    <rPh sb="6" eb="7">
      <t>アザ</t>
    </rPh>
    <rPh sb="7" eb="9">
      <t>ミヤゾノ</t>
    </rPh>
    <rPh sb="11" eb="13">
      <t>バンチ</t>
    </rPh>
    <phoneticPr fontId="8"/>
  </si>
  <si>
    <t>北海道蘭越高等学校</t>
    <rPh sb="0" eb="3">
      <t>ホッカイドウ</t>
    </rPh>
    <rPh sb="3" eb="5">
      <t>ランコシ</t>
    </rPh>
    <rPh sb="5" eb="7">
      <t>コウトウ</t>
    </rPh>
    <rPh sb="7" eb="9">
      <t>ガッコウ</t>
    </rPh>
    <phoneticPr fontId="8"/>
  </si>
  <si>
    <t>磯谷郡蘭越町蘭越町４７５番地１６</t>
    <rPh sb="0" eb="3">
      <t>イソヤグン</t>
    </rPh>
    <rPh sb="3" eb="6">
      <t>ランコシチョウ</t>
    </rPh>
    <rPh sb="6" eb="8">
      <t>ランコシ</t>
    </rPh>
    <rPh sb="8" eb="9">
      <t>マチ</t>
    </rPh>
    <rPh sb="12" eb="14">
      <t>バンチ</t>
    </rPh>
    <phoneticPr fontId="8"/>
  </si>
  <si>
    <t>北海道寿都高等学校</t>
    <rPh sb="0" eb="3">
      <t>ホッカイドウ</t>
    </rPh>
    <rPh sb="3" eb="5">
      <t>スッツ</t>
    </rPh>
    <rPh sb="5" eb="7">
      <t>コウトウ</t>
    </rPh>
    <rPh sb="7" eb="9">
      <t>ガッコウ</t>
    </rPh>
    <phoneticPr fontId="8"/>
  </si>
  <si>
    <t>寿都郡寿都町字新栄町１３６番地</t>
    <rPh sb="0" eb="3">
      <t>スッツグン</t>
    </rPh>
    <rPh sb="3" eb="6">
      <t>スッツチョウ</t>
    </rPh>
    <rPh sb="6" eb="7">
      <t>アザ</t>
    </rPh>
    <rPh sb="7" eb="9">
      <t>シンエイ</t>
    </rPh>
    <rPh sb="9" eb="10">
      <t>チョウ</t>
    </rPh>
    <rPh sb="13" eb="15">
      <t>バンチ</t>
    </rPh>
    <phoneticPr fontId="8"/>
  </si>
  <si>
    <t>北海道ニセコ高等学校</t>
    <rPh sb="0" eb="3">
      <t>ホッカイドウ</t>
    </rPh>
    <rPh sb="6" eb="8">
      <t>コウトウ</t>
    </rPh>
    <rPh sb="8" eb="10">
      <t>ガッコウ</t>
    </rPh>
    <phoneticPr fontId="8"/>
  </si>
  <si>
    <t>虻田郡ニセコ町字富士見１４１番地９</t>
    <rPh sb="0" eb="3">
      <t>アブタグン</t>
    </rPh>
    <rPh sb="6" eb="7">
      <t>チョウ</t>
    </rPh>
    <rPh sb="7" eb="8">
      <t>アザ</t>
    </rPh>
    <rPh sb="8" eb="11">
      <t>フジミ</t>
    </rPh>
    <rPh sb="14" eb="16">
      <t>バンチ</t>
    </rPh>
    <phoneticPr fontId="8"/>
  </si>
  <si>
    <t>北海道真狩高等学校</t>
    <rPh sb="0" eb="3">
      <t>ホッカイドウ</t>
    </rPh>
    <rPh sb="3" eb="5">
      <t>マッカリ</t>
    </rPh>
    <rPh sb="5" eb="7">
      <t>コウトウ</t>
    </rPh>
    <rPh sb="7" eb="9">
      <t>ガッコウ</t>
    </rPh>
    <phoneticPr fontId="8"/>
  </si>
  <si>
    <t>虻田郡真狩村字光６</t>
    <rPh sb="0" eb="3">
      <t>アブタグン</t>
    </rPh>
    <rPh sb="3" eb="6">
      <t>マッカリムラ</t>
    </rPh>
    <rPh sb="6" eb="7">
      <t>アザ</t>
    </rPh>
    <rPh sb="7" eb="8">
      <t>ヒカリ</t>
    </rPh>
    <phoneticPr fontId="8"/>
  </si>
  <si>
    <t>北海道留寿都高等学校</t>
    <rPh sb="0" eb="3">
      <t>ホッカイドウ</t>
    </rPh>
    <rPh sb="3" eb="6">
      <t>ルスツ</t>
    </rPh>
    <rPh sb="6" eb="8">
      <t>コウトウ</t>
    </rPh>
    <rPh sb="8" eb="10">
      <t>ガッコウ</t>
    </rPh>
    <phoneticPr fontId="8"/>
  </si>
  <si>
    <t>虻田郡留寿都村字留寿都１７９の１</t>
    <rPh sb="0" eb="3">
      <t>アブタグン</t>
    </rPh>
    <rPh sb="3" eb="7">
      <t>ルスツムラ</t>
    </rPh>
    <rPh sb="7" eb="8">
      <t>アザ</t>
    </rPh>
    <rPh sb="8" eb="11">
      <t>ルスツ</t>
    </rPh>
    <phoneticPr fontId="8"/>
  </si>
  <si>
    <t>北海道芸術高等学校</t>
    <rPh sb="0" eb="3">
      <t>ホッカイドウ</t>
    </rPh>
    <rPh sb="3" eb="5">
      <t>ゲイジュツ</t>
    </rPh>
    <rPh sb="5" eb="7">
      <t>コウトウ</t>
    </rPh>
    <rPh sb="7" eb="9">
      <t>ガッコウ</t>
    </rPh>
    <phoneticPr fontId="8"/>
  </si>
  <si>
    <t>余市郡仁木町東町５－４－１</t>
    <rPh sb="0" eb="3">
      <t>ヨイチグン</t>
    </rPh>
    <rPh sb="3" eb="5">
      <t>ニキ</t>
    </rPh>
    <rPh sb="5" eb="6">
      <t>チョウ</t>
    </rPh>
    <rPh sb="6" eb="7">
      <t>ヒガシ</t>
    </rPh>
    <rPh sb="7" eb="8">
      <t>マチ</t>
    </rPh>
    <phoneticPr fontId="8"/>
  </si>
  <si>
    <t>北星学園余市高等学校</t>
    <rPh sb="0" eb="2">
      <t>ホクセイ</t>
    </rPh>
    <rPh sb="2" eb="4">
      <t>ガクエン</t>
    </rPh>
    <rPh sb="4" eb="6">
      <t>ヨイチ</t>
    </rPh>
    <rPh sb="6" eb="8">
      <t>コウトウ</t>
    </rPh>
    <rPh sb="8" eb="10">
      <t>ガッコウ</t>
    </rPh>
    <phoneticPr fontId="8"/>
  </si>
  <si>
    <t>余市郡余市町黒川町１９丁目２－１</t>
    <rPh sb="0" eb="3">
      <t>ヨイチグン</t>
    </rPh>
    <rPh sb="3" eb="6">
      <t>ヨイチチョウ</t>
    </rPh>
    <rPh sb="6" eb="8">
      <t>クロカワ</t>
    </rPh>
    <rPh sb="8" eb="9">
      <t>マチ</t>
    </rPh>
    <rPh sb="11" eb="13">
      <t>チョウメ</t>
    </rPh>
    <phoneticPr fontId="8"/>
  </si>
  <si>
    <t>高等聾</t>
    <rPh sb="0" eb="2">
      <t>コウトウ</t>
    </rPh>
    <rPh sb="2" eb="3">
      <t>ロウ</t>
    </rPh>
    <phoneticPr fontId="8"/>
  </si>
  <si>
    <t>ｺｳﾄｳﾛｳ</t>
    <phoneticPr fontId="8"/>
  </si>
  <si>
    <t>校内
順位</t>
    <rPh sb="0" eb="2">
      <t>コウナイ</t>
    </rPh>
    <rPh sb="3" eb="5">
      <t>ジュンイ</t>
    </rPh>
    <phoneticPr fontId="9"/>
  </si>
  <si>
    <t>女 子</t>
    <rPh sb="0" eb="1">
      <t>オンナ</t>
    </rPh>
    <rPh sb="2" eb="3">
      <t>コ</t>
    </rPh>
    <phoneticPr fontId="9"/>
  </si>
  <si>
    <t>花子</t>
    <rPh sb="0" eb="2">
      <t>ハナコ</t>
    </rPh>
    <phoneticPr fontId="9"/>
  </si>
  <si>
    <t>ﾊﾅｺ</t>
    <phoneticPr fontId="9"/>
  </si>
  <si>
    <t>高体連大会参加申込みデータの入力について</t>
    <rPh sb="0" eb="3">
      <t>コウタイレン</t>
    </rPh>
    <rPh sb="3" eb="5">
      <t>タイカイ</t>
    </rPh>
    <rPh sb="5" eb="7">
      <t>サンカ</t>
    </rPh>
    <rPh sb="7" eb="9">
      <t>モウシコ</t>
    </rPh>
    <rPh sb="14" eb="16">
      <t>ニュウリョク</t>
    </rPh>
    <phoneticPr fontId="27"/>
  </si>
  <si>
    <t>このファイルの構成</t>
    <rPh sb="7" eb="9">
      <t>コウセイ</t>
    </rPh>
    <phoneticPr fontId="27"/>
  </si>
  <si>
    <t>「はじめにお読みください」・・・このシート</t>
    <rPh sb="6" eb="7">
      <t>ヨ</t>
    </rPh>
    <phoneticPr fontId="27"/>
  </si>
  <si>
    <t>「入力男子」・・・男子入力用</t>
    <rPh sb="1" eb="3">
      <t>ニュウリョク</t>
    </rPh>
    <rPh sb="3" eb="5">
      <t>ダンシ</t>
    </rPh>
    <rPh sb="9" eb="11">
      <t>ダンシ</t>
    </rPh>
    <rPh sb="11" eb="14">
      <t>ニュウリョクヨウ</t>
    </rPh>
    <phoneticPr fontId="27"/>
  </si>
  <si>
    <t>「入力女子」・・・女子入力用</t>
    <rPh sb="1" eb="3">
      <t>ニュウリョク</t>
    </rPh>
    <rPh sb="3" eb="5">
      <t>ジョシ</t>
    </rPh>
    <rPh sb="9" eb="11">
      <t>ジョシ</t>
    </rPh>
    <rPh sb="11" eb="14">
      <t>ニュウリョクヨウ</t>
    </rPh>
    <phoneticPr fontId="27"/>
  </si>
  <si>
    <t>「ア．一覧・男」・・・印刷用</t>
    <rPh sb="3" eb="5">
      <t>イチラン</t>
    </rPh>
    <rPh sb="6" eb="7">
      <t>オトコ</t>
    </rPh>
    <rPh sb="11" eb="14">
      <t>インサツヨウ</t>
    </rPh>
    <phoneticPr fontId="27"/>
  </si>
  <si>
    <t>「ア．一覧・女」・・・印刷用</t>
    <rPh sb="3" eb="5">
      <t>イチラン</t>
    </rPh>
    <rPh sb="6" eb="7">
      <t>オンナ</t>
    </rPh>
    <rPh sb="11" eb="14">
      <t>インサツヨウ</t>
    </rPh>
    <phoneticPr fontId="27"/>
  </si>
  <si>
    <t>「イ．納付書」・・・入力、印刷用</t>
    <rPh sb="3" eb="6">
      <t>ノウフショ</t>
    </rPh>
    <rPh sb="10" eb="12">
      <t>ニュウリョク</t>
    </rPh>
    <rPh sb="13" eb="16">
      <t>インサツヨウ</t>
    </rPh>
    <phoneticPr fontId="27"/>
  </si>
  <si>
    <t>「ウ．審判報告」・・・入力、印刷用</t>
    <rPh sb="3" eb="5">
      <t>シンパン</t>
    </rPh>
    <rPh sb="5" eb="7">
      <t>ホウコク</t>
    </rPh>
    <rPh sb="11" eb="13">
      <t>ニュウリョク</t>
    </rPh>
    <rPh sb="14" eb="17">
      <t>インサツヨウ</t>
    </rPh>
    <phoneticPr fontId="27"/>
  </si>
  <si>
    <t>[1]入力用のシートに入力していきます。</t>
    <rPh sb="3" eb="5">
      <t>ニュウリョク</t>
    </rPh>
    <rPh sb="5" eb="6">
      <t>ヨウ</t>
    </rPh>
    <rPh sb="11" eb="13">
      <t>ニュウリョク</t>
    </rPh>
    <phoneticPr fontId="27"/>
  </si>
  <si>
    <t>(1)「入力男子」シートに、学校名、校長名、引率顧問名を入力します。
　　「入力女子」のシートにリンクしています。女子のみの参加でも「入力男子」シートに入力してください。</t>
    <rPh sb="4" eb="6">
      <t>ニュウリョク</t>
    </rPh>
    <rPh sb="6" eb="8">
      <t>ダンシ</t>
    </rPh>
    <rPh sb="14" eb="17">
      <t>ガッコウメイ</t>
    </rPh>
    <rPh sb="18" eb="20">
      <t>コウチョウ</t>
    </rPh>
    <rPh sb="20" eb="21">
      <t>メイ</t>
    </rPh>
    <rPh sb="22" eb="24">
      <t>インソツ</t>
    </rPh>
    <rPh sb="24" eb="26">
      <t>コモン</t>
    </rPh>
    <rPh sb="26" eb="27">
      <t>メイ</t>
    </rPh>
    <rPh sb="28" eb="30">
      <t>ニュウリョク</t>
    </rPh>
    <rPh sb="38" eb="40">
      <t>ニュウリョク</t>
    </rPh>
    <rPh sb="40" eb="42">
      <t>ジョシ</t>
    </rPh>
    <rPh sb="57" eb="59">
      <t>ジョシ</t>
    </rPh>
    <rPh sb="62" eb="64">
      <t>サンカ</t>
    </rPh>
    <rPh sb="67" eb="69">
      <t>ニュウリョク</t>
    </rPh>
    <rPh sb="69" eb="71">
      <t>ダンシ</t>
    </rPh>
    <rPh sb="76" eb="78">
      <t>ニュウリョク</t>
    </rPh>
    <phoneticPr fontId="27"/>
  </si>
  <si>
    <t>(5)　以下、女子は「入力女子」シートに、同様に入力してください。</t>
    <rPh sb="4" eb="6">
      <t>イカ</t>
    </rPh>
    <rPh sb="7" eb="9">
      <t>ジョシ</t>
    </rPh>
    <rPh sb="11" eb="13">
      <t>ニュウリョク</t>
    </rPh>
    <rPh sb="13" eb="15">
      <t>ジョシ</t>
    </rPh>
    <rPh sb="21" eb="23">
      <t>ドウヨウ</t>
    </rPh>
    <rPh sb="24" eb="26">
      <t>ニュウリョク</t>
    </rPh>
    <phoneticPr fontId="27"/>
  </si>
  <si>
    <t>[2]　印刷用のシートを印刷します。</t>
    <rPh sb="4" eb="7">
      <t>インサツヨウ</t>
    </rPh>
    <rPh sb="12" eb="14">
      <t>インサツ</t>
    </rPh>
    <phoneticPr fontId="27"/>
  </si>
  <si>
    <t>[３]　このファイルを名前を付けて保存し、メールで送ります。</t>
    <rPh sb="11" eb="13">
      <t>ナマエ</t>
    </rPh>
    <rPh sb="14" eb="15">
      <t>ツ</t>
    </rPh>
    <rPh sb="17" eb="19">
      <t>ホゾン</t>
    </rPh>
    <rPh sb="25" eb="26">
      <t>オク</t>
    </rPh>
    <phoneticPr fontId="27"/>
  </si>
  <si>
    <t>(1)　ファイル名の先頭に、学校名を入れて保存してください。</t>
    <rPh sb="8" eb="9">
      <t>メイ</t>
    </rPh>
    <rPh sb="10" eb="12">
      <t>セントウ</t>
    </rPh>
    <rPh sb="14" eb="17">
      <t>ガッコウメイ</t>
    </rPh>
    <rPh sb="18" eb="19">
      <t>イ</t>
    </rPh>
    <rPh sb="21" eb="23">
      <t>ホゾン</t>
    </rPh>
    <phoneticPr fontId="27"/>
  </si>
  <si>
    <t>(2)　メールで送信してください。宛先は</t>
    <rPh sb="8" eb="10">
      <t>ソウシン</t>
    </rPh>
    <rPh sb="17" eb="19">
      <t>アテサキ</t>
    </rPh>
    <phoneticPr fontId="27"/>
  </si>
  <si>
    <t>です。よろしくお願いいます。</t>
    <rPh sb="8" eb="9">
      <t>ネガ</t>
    </rPh>
    <phoneticPr fontId="27"/>
  </si>
  <si>
    <t>(2)　アスリートビブスNo（陸協のもの）、氏名、フリガナ、学年、生年月日を直接入力してください。JAAFの登録情報と齟齬があれば後ほど確認します。</t>
    <rPh sb="15" eb="17">
      <t>リクキョウ</t>
    </rPh>
    <rPh sb="22" eb="24">
      <t>シメイ</t>
    </rPh>
    <rPh sb="30" eb="32">
      <t>ガクネン</t>
    </rPh>
    <rPh sb="33" eb="35">
      <t>セイネン</t>
    </rPh>
    <rPh sb="35" eb="37">
      <t>ガッピ</t>
    </rPh>
    <rPh sb="38" eb="40">
      <t>チョクセツ</t>
    </rPh>
    <rPh sb="40" eb="42">
      <t>ニュウリョク</t>
    </rPh>
    <rPh sb="54" eb="56">
      <t>トウロク</t>
    </rPh>
    <rPh sb="56" eb="58">
      <t>ジョウホウ</t>
    </rPh>
    <rPh sb="59" eb="61">
      <t>ソゴ</t>
    </rPh>
    <rPh sb="65" eb="66">
      <t>ノチ</t>
    </rPh>
    <rPh sb="68" eb="70">
      <t>カクニン</t>
    </rPh>
    <phoneticPr fontId="27"/>
  </si>
  <si>
    <t>(4)　リレーは出場するチームの記録の入力と、エントリー選手に○を入力してください。</t>
    <rPh sb="8" eb="10">
      <t>シュツジョウ</t>
    </rPh>
    <rPh sb="16" eb="18">
      <t>キロク</t>
    </rPh>
    <rPh sb="19" eb="21">
      <t>ニュウリョク</t>
    </rPh>
    <rPh sb="28" eb="30">
      <t>センシュ</t>
    </rPh>
    <rPh sb="33" eb="35">
      <t>ニュウリョク</t>
    </rPh>
    <phoneticPr fontId="27"/>
  </si>
  <si>
    <t>参加申込一覧表＜男子＞</t>
    <rPh sb="0" eb="1">
      <t>サン</t>
    </rPh>
    <rPh sb="1" eb="2">
      <t>カ</t>
    </rPh>
    <rPh sb="2" eb="3">
      <t>サル</t>
    </rPh>
    <rPh sb="3" eb="4">
      <t>コミ</t>
    </rPh>
    <rPh sb="4" eb="5">
      <t>イチ</t>
    </rPh>
    <rPh sb="5" eb="6">
      <t>ラン</t>
    </rPh>
    <rPh sb="6" eb="7">
      <t>ヒョウ</t>
    </rPh>
    <rPh sb="8" eb="9">
      <t>オトコ</t>
    </rPh>
    <rPh sb="9" eb="10">
      <t>コ</t>
    </rPh>
    <phoneticPr fontId="9"/>
  </si>
  <si>
    <t>番　号</t>
    <rPh sb="0" eb="1">
      <t>バン</t>
    </rPh>
    <rPh sb="2" eb="3">
      <t>ゴウ</t>
    </rPh>
    <phoneticPr fontId="9"/>
  </si>
  <si>
    <t>氏　　　名</t>
    <rPh sb="0" eb="5">
      <t>フリガナ</t>
    </rPh>
    <phoneticPr fontId="9" alignment="distributed"/>
  </si>
  <si>
    <t>生年月日</t>
    <rPh sb="0" eb="2">
      <t>セイネン</t>
    </rPh>
    <rPh sb="2" eb="4">
      <t>ガッピ</t>
    </rPh>
    <phoneticPr fontId="9"/>
  </si>
  <si>
    <t>学　年</t>
    <rPh sb="0" eb="1">
      <t>ガク</t>
    </rPh>
    <rPh sb="2" eb="3">
      <t>トシ</t>
    </rPh>
    <phoneticPr fontId="9"/>
  </si>
  <si>
    <t>種　　　　　　　　　　　　　　　　　　　　　　　　　　　　目　　　　</t>
    <rPh sb="0" eb="1">
      <t>シュ</t>
    </rPh>
    <rPh sb="29" eb="30">
      <t>メ</t>
    </rPh>
    <phoneticPr fontId="9"/>
  </si>
  <si>
    <t>100m</t>
    <phoneticPr fontId="9" type="Hiragana" alignment="distributed"/>
  </si>
  <si>
    <t>200m</t>
    <phoneticPr fontId="9" type="Hiragana" alignment="distributed"/>
  </si>
  <si>
    <t>400m</t>
    <phoneticPr fontId="9" type="Hiragana" alignment="distributed"/>
  </si>
  <si>
    <t>800m</t>
    <phoneticPr fontId="9" type="Hiragana" alignment="distributed"/>
  </si>
  <si>
    <t>1500m</t>
    <phoneticPr fontId="9" type="Hiragana" alignment="distributed"/>
  </si>
  <si>
    <t>400mH</t>
    <phoneticPr fontId="9" type="Hiragana" alignment="distributed"/>
  </si>
  <si>
    <t>5000mW</t>
    <phoneticPr fontId="9" type="Hiragana" alignment="distributed"/>
  </si>
  <si>
    <t>400mR</t>
    <phoneticPr fontId="9" type="Hiragana" alignment="distributed"/>
  </si>
  <si>
    <t>1600mR</t>
    <phoneticPr fontId="9" type="Hiragana" alignment="distributed"/>
  </si>
  <si>
    <t>走高跳</t>
    <rPh sb="0" eb="3">
      <t>ハシリタカトビ</t>
    </rPh>
    <phoneticPr fontId="9"/>
  </si>
  <si>
    <t>棒高跳</t>
    <rPh sb="0" eb="3">
      <t>ボウタカト</t>
    </rPh>
    <phoneticPr fontId="9"/>
  </si>
  <si>
    <t>走幅跳</t>
    <rPh sb="0" eb="3">
      <t>ハシリハバトビ</t>
    </rPh>
    <phoneticPr fontId="9"/>
  </si>
  <si>
    <t>三段跳</t>
    <rPh sb="0" eb="3">
      <t>サンダント</t>
    </rPh>
    <phoneticPr fontId="9"/>
  </si>
  <si>
    <t>砲丸投</t>
    <rPh sb="0" eb="3">
      <t>ホウガンナ</t>
    </rPh>
    <phoneticPr fontId="9"/>
  </si>
  <si>
    <t>円盤投</t>
    <rPh sb="0" eb="3">
      <t>エンバンナ</t>
    </rPh>
    <phoneticPr fontId="9"/>
  </si>
  <si>
    <t>やり投</t>
    <rPh sb="2" eb="3">
      <t>ナゲ</t>
    </rPh>
    <phoneticPr fontId="9"/>
  </si>
  <si>
    <t>上記のとおり参加を申し込みます。</t>
    <rPh sb="0" eb="2">
      <t>じょうき</t>
    </rPh>
    <rPh sb="6" eb="8">
      <t>さんか</t>
    </rPh>
    <rPh sb="9" eb="10">
      <t>もう</t>
    </rPh>
    <rPh sb="11" eb="12">
      <t>こ</t>
    </rPh>
    <phoneticPr fontId="9" type="Hiragana" alignment="distributed"/>
  </si>
  <si>
    <t>学校名</t>
    <rPh sb="0" eb="3">
      <t>がっこうめい</t>
    </rPh>
    <phoneticPr fontId="9" type="Hiragana" alignment="distributed"/>
  </si>
  <si>
    <r>
      <t>住所(</t>
    </r>
    <r>
      <rPr>
        <sz val="11"/>
        <rFont val="ＭＳ Ｐゴシック"/>
        <family val="3"/>
        <charset val="128"/>
      </rPr>
      <t>電話番号</t>
    </r>
    <r>
      <rPr>
        <sz val="12"/>
        <rFont val="ＭＳ Ｐゴシック"/>
        <family val="3"/>
        <charset val="128"/>
      </rPr>
      <t>)</t>
    </r>
    <rPh sb="0" eb="2">
      <t>じゅうしょ</t>
    </rPh>
    <rPh sb="3" eb="5">
      <t>でんわ</t>
    </rPh>
    <rPh sb="5" eb="7">
      <t>ばんごう</t>
    </rPh>
    <phoneticPr fontId="9" type="Hiragana" alignment="distributed"/>
  </si>
  <si>
    <t>校長名</t>
    <rPh sb="0" eb="3">
      <t>こうちょうめい</t>
    </rPh>
    <phoneticPr fontId="9" type="Hiragana" alignment="distributed"/>
  </si>
  <si>
    <t>印</t>
    <rPh sb="0" eb="1">
      <t>いん</t>
    </rPh>
    <phoneticPr fontId="9" type="Hiragana" alignment="distributed"/>
  </si>
  <si>
    <t>引率責任者</t>
    <rPh sb="0" eb="2">
      <t>いんそつ</t>
    </rPh>
    <rPh sb="2" eb="5">
      <t>せきにんしゃ</t>
    </rPh>
    <phoneticPr fontId="9" type="Hiragana" alignment="distributed"/>
  </si>
  <si>
    <t>参加申込一覧表＜女子＞</t>
    <rPh sb="0" eb="1">
      <t>サン</t>
    </rPh>
    <rPh sb="1" eb="2">
      <t>カ</t>
    </rPh>
    <rPh sb="2" eb="3">
      <t>サル</t>
    </rPh>
    <rPh sb="3" eb="4">
      <t>コミ</t>
    </rPh>
    <rPh sb="4" eb="5">
      <t>イチ</t>
    </rPh>
    <rPh sb="5" eb="6">
      <t>ラン</t>
    </rPh>
    <rPh sb="6" eb="7">
      <t>ヒョウ</t>
    </rPh>
    <rPh sb="8" eb="9">
      <t>オンナ</t>
    </rPh>
    <rPh sb="9" eb="10">
      <t>コ</t>
    </rPh>
    <phoneticPr fontId="9"/>
  </si>
  <si>
    <t>← このシートは、必ず</t>
    <rPh sb="9" eb="10">
      <t>カナラ</t>
    </rPh>
    <phoneticPr fontId="9"/>
  </si>
  <si>
    <t>「カラープリンター」で印刷してください</t>
    <rPh sb="11" eb="13">
      <t>インサツ</t>
    </rPh>
    <phoneticPr fontId="9"/>
  </si>
  <si>
    <t>3000m</t>
    <phoneticPr fontId="9" type="Hiragana" alignment="distributed"/>
  </si>
  <si>
    <t>100mH</t>
    <phoneticPr fontId="9" type="Hiragana" alignment="distributed"/>
  </si>
  <si>
    <t>学校名</t>
    <rPh sb="0" eb="3">
      <t>ガッコウメイ</t>
    </rPh>
    <phoneticPr fontId="9"/>
  </si>
  <si>
    <t>次のとおり納付いたします</t>
    <rPh sb="0" eb="1">
      <t>ツギ</t>
    </rPh>
    <rPh sb="5" eb="7">
      <t>ノウフ</t>
    </rPh>
    <phoneticPr fontId="9"/>
  </si>
  <si>
    <t>参加料</t>
    <rPh sb="0" eb="3">
      <t>サンカリョウ</t>
    </rPh>
    <phoneticPr fontId="9"/>
  </si>
  <si>
    <t>円</t>
    <rPh sb="0" eb="1">
      <t>エン</t>
    </rPh>
    <phoneticPr fontId="9"/>
  </si>
  <si>
    <t>×</t>
    <phoneticPr fontId="9"/>
  </si>
  <si>
    <t>生徒数</t>
    <rPh sb="0" eb="2">
      <t>セイト</t>
    </rPh>
    <rPh sb="2" eb="3">
      <t>スウ</t>
    </rPh>
    <phoneticPr fontId="9"/>
  </si>
  <si>
    <t>名</t>
    <rPh sb="0" eb="1">
      <t>メイ</t>
    </rPh>
    <phoneticPr fontId="9"/>
  </si>
  <si>
    <t>＝</t>
    <phoneticPr fontId="9"/>
  </si>
  <si>
    <t>アスリートビブス</t>
    <phoneticPr fontId="9"/>
  </si>
  <si>
    <t>(１組)</t>
    <phoneticPr fontId="27"/>
  </si>
  <si>
    <t>必要数</t>
    <rPh sb="0" eb="3">
      <t>ヒツヨウスウ</t>
    </rPh>
    <phoneticPr fontId="27"/>
  </si>
  <si>
    <t>腰ナンバー</t>
    <rPh sb="0" eb="1">
      <t>コシ</t>
    </rPh>
    <phoneticPr fontId="9"/>
  </si>
  <si>
    <t>合計金額</t>
    <rPh sb="0" eb="2">
      <t>ゴウケイ</t>
    </rPh>
    <rPh sb="2" eb="4">
      <t>キンガク</t>
    </rPh>
    <phoneticPr fontId="9"/>
  </si>
  <si>
    <t>領　収　書</t>
    <rPh sb="0" eb="1">
      <t>リョウ</t>
    </rPh>
    <rPh sb="2" eb="3">
      <t>オサム</t>
    </rPh>
    <rPh sb="4" eb="5">
      <t>ショ</t>
    </rPh>
    <phoneticPr fontId="9"/>
  </si>
  <si>
    <t>様</t>
    <rPh sb="0" eb="1">
      <t>サマ</t>
    </rPh>
    <phoneticPr fontId="9"/>
  </si>
  <si>
    <t>但しアスリートビブス代・腰ナンバー代として上記正に領収いたしました</t>
    <rPh sb="0" eb="1">
      <t>タダ</t>
    </rPh>
    <rPh sb="10" eb="11">
      <t>ダイ</t>
    </rPh>
    <rPh sb="12" eb="13">
      <t>コシ</t>
    </rPh>
    <rPh sb="17" eb="18">
      <t>ダイ</t>
    </rPh>
    <rPh sb="21" eb="23">
      <t>ジョウキ</t>
    </rPh>
    <rPh sb="23" eb="24">
      <t>セイ</t>
    </rPh>
    <rPh sb="25" eb="27">
      <t>リョウシュウ</t>
    </rPh>
    <phoneticPr fontId="9"/>
  </si>
  <si>
    <t>但し参加料として上記正に領収いたしました</t>
    <rPh sb="0" eb="1">
      <t>タダ</t>
    </rPh>
    <rPh sb="2" eb="5">
      <t>サンカリョウ</t>
    </rPh>
    <rPh sb="8" eb="10">
      <t>ジョウキ</t>
    </rPh>
    <rPh sb="10" eb="11">
      <t>セイ</t>
    </rPh>
    <rPh sb="12" eb="14">
      <t>リョウシュウ</t>
    </rPh>
    <phoneticPr fontId="9"/>
  </si>
  <si>
    <t>学　　校　　名</t>
    <rPh sb="0" eb="1">
      <t>ガク</t>
    </rPh>
    <rPh sb="3" eb="4">
      <t>コウ</t>
    </rPh>
    <rPh sb="6" eb="7">
      <t>メイ</t>
    </rPh>
    <phoneticPr fontId="9"/>
  </si>
  <si>
    <t>第一希望</t>
    <rPh sb="0" eb="2">
      <t>ダイイチ</t>
    </rPh>
    <rPh sb="2" eb="4">
      <t>キボウ</t>
    </rPh>
    <phoneticPr fontId="9"/>
  </si>
  <si>
    <t>第二希望</t>
    <rPh sb="0" eb="2">
      <t>ダイニ</t>
    </rPh>
    <rPh sb="2" eb="4">
      <t>キボウ</t>
    </rPh>
    <phoneticPr fontId="9"/>
  </si>
  <si>
    <t>審判資格</t>
    <rPh sb="0" eb="2">
      <t>シンパン</t>
    </rPh>
    <rPh sb="2" eb="4">
      <t>シカク</t>
    </rPh>
    <phoneticPr fontId="9"/>
  </si>
  <si>
    <t>※ 引率顧問は必ず審判することになっていますので、よろしくお願いします。</t>
    <rPh sb="2" eb="4">
      <t>インソツ</t>
    </rPh>
    <rPh sb="4" eb="6">
      <t>コモン</t>
    </rPh>
    <rPh sb="7" eb="8">
      <t>カナラ</t>
    </rPh>
    <rPh sb="9" eb="11">
      <t>シンパン</t>
    </rPh>
    <rPh sb="30" eb="31">
      <t>ネガ</t>
    </rPh>
    <phoneticPr fontId="9"/>
  </si>
  <si>
    <t>400mH</t>
  </si>
  <si>
    <t>ﾊﾝﾏｰ投</t>
  </si>
  <si>
    <t>ﾊﾝﾏｰ投</t>
    <phoneticPr fontId="9"/>
  </si>
  <si>
    <t>-</t>
  </si>
  <si>
    <t>（男子データ・女子データは、Mark6で使用するデータです。）</t>
    <rPh sb="1" eb="3">
      <t>ダンシ</t>
    </rPh>
    <rPh sb="7" eb="9">
      <t>ジョシ</t>
    </rPh>
    <rPh sb="20" eb="22">
      <t>シヨウ</t>
    </rPh>
    <phoneticPr fontId="9"/>
  </si>
  <si>
    <t>ka-honma@hokkaido-c.ed.jp</t>
  </si>
  <si>
    <t>学校ﾌﾘｶﾞﾅ</t>
  </si>
  <si>
    <t>学校ﾌﾘｶﾞﾅ</t>
    <phoneticPr fontId="9"/>
  </si>
  <si>
    <t>ｵﾀﾙ□□</t>
  </si>
  <si>
    <t>○</t>
    <phoneticPr fontId="9"/>
  </si>
  <si>
    <t>小樽支部陸上競技専門委員　長　尾　　　正　　印</t>
    <rPh sb="0" eb="2">
      <t>オタル</t>
    </rPh>
    <rPh sb="2" eb="4">
      <t>シブ</t>
    </rPh>
    <rPh sb="4" eb="6">
      <t>リクジョウ</t>
    </rPh>
    <rPh sb="6" eb="8">
      <t>キョウギ</t>
    </rPh>
    <rPh sb="8" eb="10">
      <t>センモン</t>
    </rPh>
    <rPh sb="10" eb="12">
      <t>イイン</t>
    </rPh>
    <rPh sb="13" eb="14">
      <t>チョウ</t>
    </rPh>
    <rPh sb="15" eb="16">
      <t>オ</t>
    </rPh>
    <rPh sb="19" eb="20">
      <t>タダシ</t>
    </rPh>
    <rPh sb="22" eb="23">
      <t>イン</t>
    </rPh>
    <phoneticPr fontId="9"/>
  </si>
  <si>
    <t>第</t>
    <rPh sb="0" eb="1">
      <t>ダイ</t>
    </rPh>
    <phoneticPr fontId="9"/>
  </si>
  <si>
    <t>(2)　「イ．納付書(地区)」は入力用のシートです。参加生徒数を入力のうえ、金額を確認してください。</t>
    <rPh sb="7" eb="10">
      <t>ノウフショ</t>
    </rPh>
    <rPh sb="11" eb="13">
      <t>チク</t>
    </rPh>
    <rPh sb="16" eb="18">
      <t>ニュウリョク</t>
    </rPh>
    <rPh sb="18" eb="19">
      <t>ヨウ</t>
    </rPh>
    <rPh sb="26" eb="28">
      <t>サンカ</t>
    </rPh>
    <rPh sb="28" eb="31">
      <t>セイトスウ</t>
    </rPh>
    <rPh sb="32" eb="34">
      <t>ニュウリョク</t>
    </rPh>
    <rPh sb="38" eb="40">
      <t>キンガク</t>
    </rPh>
    <rPh sb="41" eb="43">
      <t>カクニン</t>
    </rPh>
    <phoneticPr fontId="27"/>
  </si>
  <si>
    <t>(3)　「ウ．審判･補助員報告用紙」は入力用のシートです。顧問と希望審判、補助員数を入力のうえ、内容を確認してください。</t>
    <rPh sb="7" eb="9">
      <t>シンパン</t>
    </rPh>
    <rPh sb="10" eb="13">
      <t>ホジョイン</t>
    </rPh>
    <rPh sb="13" eb="15">
      <t>ホウコク</t>
    </rPh>
    <rPh sb="15" eb="17">
      <t>ヨウシ</t>
    </rPh>
    <rPh sb="19" eb="21">
      <t>ニュウリョク</t>
    </rPh>
    <rPh sb="21" eb="22">
      <t>ヨウ</t>
    </rPh>
    <rPh sb="29" eb="31">
      <t>コモン</t>
    </rPh>
    <rPh sb="32" eb="34">
      <t>キボウ</t>
    </rPh>
    <rPh sb="34" eb="36">
      <t>シンパン</t>
    </rPh>
    <rPh sb="37" eb="40">
      <t>ホジョイン</t>
    </rPh>
    <rPh sb="40" eb="41">
      <t>スウ</t>
    </rPh>
    <rPh sb="42" eb="44">
      <t>ニュウリョク</t>
    </rPh>
    <rPh sb="48" eb="50">
      <t>ナイヨウ</t>
    </rPh>
    <rPh sb="51" eb="53">
      <t>カクニン</t>
    </rPh>
    <phoneticPr fontId="27"/>
  </si>
  <si>
    <r>
      <t>(4)　「エ．納付書等(全道)</t>
    </r>
    <r>
      <rPr>
        <sz val="11"/>
        <color theme="1"/>
        <rFont val="ＭＳ Ｐゴシック"/>
        <family val="2"/>
        <charset val="128"/>
        <scheme val="minor"/>
      </rPr>
      <t>」は入力用のシートです。学校名が入力されていることを確認してください。</t>
    </r>
    <rPh sb="7" eb="10">
      <t>ノウフショ</t>
    </rPh>
    <rPh sb="10" eb="11">
      <t>トウ</t>
    </rPh>
    <rPh sb="12" eb="14">
      <t>ゼンドウ</t>
    </rPh>
    <rPh sb="17" eb="19">
      <t>ニュウリョク</t>
    </rPh>
    <rPh sb="19" eb="20">
      <t>ヨウ</t>
    </rPh>
    <rPh sb="27" eb="30">
      <t>ガッコウメイ</t>
    </rPh>
    <rPh sb="31" eb="33">
      <t>ニュウリョク</t>
    </rPh>
    <rPh sb="41" eb="43">
      <t>カクニン</t>
    </rPh>
    <phoneticPr fontId="27"/>
  </si>
  <si>
    <r>
      <t>(5</t>
    </r>
    <r>
      <rPr>
        <sz val="11"/>
        <color theme="1"/>
        <rFont val="ＭＳ Ｐゴシック"/>
        <family val="2"/>
        <charset val="128"/>
        <scheme val="minor"/>
      </rPr>
      <t>)　間違いなければ、「ア．一覧・男」と「ア．一覧・女」に職印を押し、「イ．納付書</t>
    </r>
    <r>
      <rPr>
        <sz val="11"/>
        <color theme="1"/>
        <rFont val="ＭＳ Ｐゴシック"/>
        <family val="2"/>
        <charset val="128"/>
        <scheme val="minor"/>
      </rPr>
      <t>(</t>
    </r>
    <r>
      <rPr>
        <sz val="11"/>
        <color theme="1"/>
        <rFont val="ＭＳ Ｐゴシック"/>
        <family val="2"/>
        <charset val="128"/>
        <scheme val="minor"/>
      </rPr>
      <t>地区</t>
    </r>
    <r>
      <rPr>
        <sz val="11"/>
        <color theme="1"/>
        <rFont val="ＭＳ Ｐゴシック"/>
        <family val="2"/>
        <charset val="128"/>
        <scheme val="minor"/>
      </rPr>
      <t>)</t>
    </r>
    <r>
      <rPr>
        <sz val="11"/>
        <color theme="1"/>
        <rFont val="ＭＳ Ｐゴシック"/>
        <family val="2"/>
        <charset val="128"/>
        <scheme val="minor"/>
      </rPr>
      <t xml:space="preserve">」とともに
</t>
    </r>
    <r>
      <rPr>
        <b/>
        <u/>
        <sz val="14"/>
        <color theme="1"/>
        <rFont val="ＭＳ Ｐゴシック"/>
        <family val="3"/>
        <charset val="128"/>
        <scheme val="minor"/>
      </rPr>
      <t>原本を専門委員長まで提出してください。</t>
    </r>
    <rPh sb="4" eb="6">
      <t>マチガ</t>
    </rPh>
    <rPh sb="30" eb="32">
      <t>ショクイン</t>
    </rPh>
    <rPh sb="33" eb="34">
      <t>オ</t>
    </rPh>
    <rPh sb="52" eb="54">
      <t>ゲンポン</t>
    </rPh>
    <rPh sb="55" eb="57">
      <t>センモン</t>
    </rPh>
    <rPh sb="57" eb="59">
      <t>イイン</t>
    </rPh>
    <rPh sb="59" eb="60">
      <t>チョウ</t>
    </rPh>
    <rPh sb="62" eb="64">
      <t>テイシュツ</t>
    </rPh>
    <phoneticPr fontId="27"/>
  </si>
  <si>
    <r>
      <t>(1)　「ア．一覧・男」と「ア．一覧・女」は印刷用のシートです。</t>
    </r>
    <r>
      <rPr>
        <sz val="11"/>
        <color theme="1"/>
        <rFont val="ＭＳ Ｐゴシック"/>
        <family val="2"/>
        <charset val="128"/>
        <scheme val="minor"/>
      </rPr>
      <t>A4の紙にカラー印刷して、内容を確認してください。</t>
    </r>
    <rPh sb="7" eb="9">
      <t>イチラン</t>
    </rPh>
    <rPh sb="10" eb="11">
      <t>オトコ</t>
    </rPh>
    <rPh sb="16" eb="18">
      <t>イチラン</t>
    </rPh>
    <rPh sb="19" eb="20">
      <t>オンナ</t>
    </rPh>
    <rPh sb="22" eb="25">
      <t>インサツヨウ</t>
    </rPh>
    <rPh sb="35" eb="36">
      <t>カミ</t>
    </rPh>
    <rPh sb="40" eb="42">
      <t>インサツ</t>
    </rPh>
    <rPh sb="45" eb="47">
      <t>ナイヨウ</t>
    </rPh>
    <rPh sb="48" eb="50">
      <t>カクニン</t>
    </rPh>
    <phoneticPr fontId="27"/>
  </si>
  <si>
    <t>小樽○○○高</t>
    <rPh sb="0" eb="2">
      <t>オタル</t>
    </rPh>
    <rPh sb="5" eb="6">
      <t>コウ</t>
    </rPh>
    <phoneticPr fontId="9"/>
  </si>
  <si>
    <t>ｵﾀﾙ○○○ｺｳ</t>
    <phoneticPr fontId="9"/>
  </si>
  <si>
    <t>小樽潮陵高</t>
    <rPh sb="0" eb="2">
      <t>オタル</t>
    </rPh>
    <rPh sb="2" eb="4">
      <t>チョウリョウ</t>
    </rPh>
    <rPh sb="4" eb="5">
      <t>コウ</t>
    </rPh>
    <phoneticPr fontId="8"/>
  </si>
  <si>
    <t>小樽桜陽高</t>
    <rPh sb="0" eb="2">
      <t>オタル</t>
    </rPh>
    <rPh sb="2" eb="4">
      <t>オウヨウ</t>
    </rPh>
    <rPh sb="4" eb="5">
      <t>コウ</t>
    </rPh>
    <phoneticPr fontId="8"/>
  </si>
  <si>
    <t>小樽水産高</t>
    <rPh sb="0" eb="2">
      <t>オタル</t>
    </rPh>
    <rPh sb="2" eb="4">
      <t>スイサン</t>
    </rPh>
    <rPh sb="4" eb="5">
      <t>コウ</t>
    </rPh>
    <phoneticPr fontId="8"/>
  </si>
  <si>
    <t>双葉高</t>
    <rPh sb="0" eb="2">
      <t>フタバ</t>
    </rPh>
    <rPh sb="2" eb="3">
      <t>コウ</t>
    </rPh>
    <phoneticPr fontId="8"/>
  </si>
  <si>
    <t>明峰高</t>
    <rPh sb="0" eb="2">
      <t>メイホウ</t>
    </rPh>
    <rPh sb="2" eb="3">
      <t>コウ</t>
    </rPh>
    <phoneticPr fontId="8"/>
  </si>
  <si>
    <t>倶知安高</t>
    <rPh sb="0" eb="3">
      <t>クッチャン</t>
    </rPh>
    <rPh sb="3" eb="4">
      <t>コウ</t>
    </rPh>
    <phoneticPr fontId="8"/>
  </si>
  <si>
    <t>倶知安農業高</t>
    <rPh sb="0" eb="3">
      <t>クッチャン</t>
    </rPh>
    <rPh sb="3" eb="5">
      <t>ノウギョウ</t>
    </rPh>
    <rPh sb="5" eb="6">
      <t>コウ</t>
    </rPh>
    <phoneticPr fontId="8"/>
  </si>
  <si>
    <t>余市紅志高</t>
    <rPh sb="0" eb="2">
      <t>ヨイチ</t>
    </rPh>
    <rPh sb="2" eb="3">
      <t>ベニ</t>
    </rPh>
    <rPh sb="3" eb="4">
      <t>ココロザシ</t>
    </rPh>
    <rPh sb="4" eb="5">
      <t>コウ</t>
    </rPh>
    <phoneticPr fontId="8"/>
  </si>
  <si>
    <t>岩内高</t>
    <rPh sb="0" eb="2">
      <t>イワナイ</t>
    </rPh>
    <rPh sb="2" eb="3">
      <t>コウ</t>
    </rPh>
    <phoneticPr fontId="8"/>
  </si>
  <si>
    <t>蘭越高</t>
    <rPh sb="0" eb="2">
      <t>ランコシ</t>
    </rPh>
    <rPh sb="2" eb="3">
      <t>コウ</t>
    </rPh>
    <phoneticPr fontId="8"/>
  </si>
  <si>
    <t>寿都高</t>
    <rPh sb="0" eb="2">
      <t>スッツ</t>
    </rPh>
    <rPh sb="2" eb="3">
      <t>コウ</t>
    </rPh>
    <phoneticPr fontId="8"/>
  </si>
  <si>
    <t>ニセコ高</t>
    <rPh sb="3" eb="4">
      <t>コウ</t>
    </rPh>
    <phoneticPr fontId="8"/>
  </si>
  <si>
    <t>真狩高</t>
    <rPh sb="0" eb="2">
      <t>マッカリ</t>
    </rPh>
    <rPh sb="2" eb="3">
      <t>コウ</t>
    </rPh>
    <phoneticPr fontId="8"/>
  </si>
  <si>
    <t>留寿都高</t>
    <rPh sb="0" eb="3">
      <t>ルスツ</t>
    </rPh>
    <rPh sb="3" eb="4">
      <t>コウ</t>
    </rPh>
    <phoneticPr fontId="8"/>
  </si>
  <si>
    <t>北芸高</t>
    <rPh sb="0" eb="1">
      <t>キタ</t>
    </rPh>
    <rPh sb="1" eb="2">
      <t>ゲイ</t>
    </rPh>
    <rPh sb="2" eb="3">
      <t>コウ</t>
    </rPh>
    <phoneticPr fontId="8"/>
  </si>
  <si>
    <t>北星余市高</t>
    <rPh sb="0" eb="2">
      <t>ホクセイ</t>
    </rPh>
    <rPh sb="2" eb="4">
      <t>ヨイチ</t>
    </rPh>
    <rPh sb="4" eb="5">
      <t>コウ</t>
    </rPh>
    <phoneticPr fontId="8"/>
  </si>
  <si>
    <t>ｵﾀﾙﾁｮｳﾘｮｳｺｳ</t>
  </si>
  <si>
    <t>ｵﾀﾙﾁｮｳﾘｮｳｺｳ</t>
    <phoneticPr fontId="8"/>
  </si>
  <si>
    <t>ｵﾀﾙｵｳﾖｳｺｳ</t>
  </si>
  <si>
    <t>ｵﾀﾙｵｳﾖｳｺｳ</t>
    <phoneticPr fontId="8"/>
  </si>
  <si>
    <t>ｵﾀﾙｽｲｻﾝｺｳ</t>
  </si>
  <si>
    <t>ｵﾀﾙｽｲｻﾝｺｳ</t>
    <phoneticPr fontId="8"/>
  </si>
  <si>
    <t>ｵﾀﾙﾐﾗｲｿｳｿﾞｳｺｳ</t>
  </si>
  <si>
    <t>ｵﾀﾙﾐﾗｲｿｳｿﾞｳｺｳ</t>
    <phoneticPr fontId="8"/>
  </si>
  <si>
    <t>ﾎｸｼｮｳｺｳ</t>
  </si>
  <si>
    <t>ﾎｸｼｮｳｺｳ</t>
    <phoneticPr fontId="8"/>
  </si>
  <si>
    <t>ﾌﾀﾊﾞｺｳ</t>
  </si>
  <si>
    <t>ﾌﾀﾊﾞｺｳ</t>
    <phoneticPr fontId="8"/>
  </si>
  <si>
    <t>ﾒｲﾎｳｺｳ</t>
  </si>
  <si>
    <t>ﾒｲﾎｳｺｳ</t>
    <phoneticPr fontId="8"/>
  </si>
  <si>
    <t>ｺｳﾄｳﾛｳ</t>
  </si>
  <si>
    <t>ｸｯﾁｬﾝｺｳ</t>
  </si>
  <si>
    <t>ｸｯﾁｬﾝｺｳ</t>
    <phoneticPr fontId="8"/>
  </si>
  <si>
    <t>ｸｯﾁｬﾝﾉｳｷﾞｮｳｺｳ</t>
  </si>
  <si>
    <t>ｸｯﾁｬﾝﾉｳｷﾞｮｳｺｳ</t>
    <phoneticPr fontId="8"/>
  </si>
  <si>
    <t>ﾖｲﾁｺｳｼｺｳ</t>
  </si>
  <si>
    <t>ﾖｲﾁｺｳｼｺｳ</t>
    <phoneticPr fontId="8"/>
  </si>
  <si>
    <t>ｲﾜﾅｲｺｳ</t>
  </si>
  <si>
    <t>ｲﾜﾅｲｺｳ</t>
    <phoneticPr fontId="8"/>
  </si>
  <si>
    <t>ﾗﾝｺｼｺｳ</t>
  </si>
  <si>
    <t>ﾗﾝｺｼｺｳ</t>
    <phoneticPr fontId="8"/>
  </si>
  <si>
    <t>ｽｯﾂｺｳ</t>
  </si>
  <si>
    <t>ｽｯﾂｺｳ</t>
    <phoneticPr fontId="8"/>
  </si>
  <si>
    <t>ﾆｾｺｺｳ</t>
  </si>
  <si>
    <t>ﾆｾｺｺｳ</t>
    <phoneticPr fontId="8"/>
  </si>
  <si>
    <t>ﾏｯｶﾘｺｳ</t>
  </si>
  <si>
    <t>ﾏｯｶﾘｺｳ</t>
    <phoneticPr fontId="8"/>
  </si>
  <si>
    <t>ﾙｽﾂｺｳ</t>
  </si>
  <si>
    <t>ﾙｽﾂｺｳ</t>
    <phoneticPr fontId="8"/>
  </si>
  <si>
    <t>ﾎｸｹﾞｲｺｳ</t>
  </si>
  <si>
    <t>ﾎｸｹﾞｲｺｳ</t>
    <phoneticPr fontId="8"/>
  </si>
  <si>
    <t>ﾎｸｾｲﾖｲﾁｺｳ</t>
  </si>
  <si>
    <t>ﾎｸｾｲﾖｲﾁｺｳ</t>
    <phoneticPr fontId="8"/>
  </si>
  <si>
    <t>★</t>
    <phoneticPr fontId="9"/>
  </si>
  <si>
    <t xml:space="preserve">4×400mR
</t>
    <phoneticPr fontId="10"/>
  </si>
  <si>
    <r>
      <t xml:space="preserve">4×400mR
</t>
    </r>
    <r>
      <rPr>
        <sz val="8"/>
        <rFont val="BIZ UDゴシック"/>
        <family val="3"/>
        <charset val="128"/>
      </rPr>
      <t>（登録者
に★）</t>
    </r>
    <rPh sb="9" eb="12">
      <t>トウロクシャ</t>
    </rPh>
    <phoneticPr fontId="10"/>
  </si>
  <si>
    <t xml:space="preserve">4×400mR
</t>
    <phoneticPr fontId="9"/>
  </si>
  <si>
    <t>登録番号
(JAAF ID)</t>
    <rPh sb="0" eb="2">
      <t>トウロク</t>
    </rPh>
    <rPh sb="2" eb="4">
      <t>バンゴウ</t>
    </rPh>
    <phoneticPr fontId="9"/>
  </si>
  <si>
    <t>区分</t>
    <rPh sb="0" eb="2">
      <t>クブン</t>
    </rPh>
    <phoneticPr fontId="11"/>
  </si>
  <si>
    <t>高校</t>
    <rPh sb="0" eb="2">
      <t>コウコウ</t>
    </rPh>
    <phoneticPr fontId="9"/>
  </si>
  <si>
    <r>
      <t xml:space="preserve">腰ナンバー
</t>
    </r>
    <r>
      <rPr>
        <sz val="6"/>
        <rFont val="BIZ UDゴシック"/>
        <family val="3"/>
        <charset val="128"/>
      </rPr>
      <t>購入を希望
する場合○を</t>
    </r>
    <rPh sb="0" eb="1">
      <t>コシ</t>
    </rPh>
    <rPh sb="6" eb="8">
      <t>コウニュウ</t>
    </rPh>
    <rPh sb="9" eb="11">
      <t>キボウ</t>
    </rPh>
    <rPh sb="14" eb="16">
      <t>バアイ</t>
    </rPh>
    <phoneticPr fontId="9"/>
  </si>
  <si>
    <t>男子_100m</t>
  </si>
  <si>
    <t>男子_200m</t>
  </si>
  <si>
    <t>男子_400m</t>
  </si>
  <si>
    <t>男子_800m</t>
  </si>
  <si>
    <t>男子_1500m</t>
  </si>
  <si>
    <t>男子_5000m</t>
  </si>
  <si>
    <t>男子_3000mSC</t>
  </si>
  <si>
    <t>男子_5000mW</t>
  </si>
  <si>
    <t>男子_走高跳</t>
  </si>
  <si>
    <t>男子_棒高跳</t>
  </si>
  <si>
    <t>男子_走幅跳</t>
  </si>
  <si>
    <t>男子_三段跳</t>
  </si>
  <si>
    <t>男子_110mH(1.067m/9.14m)</t>
    <phoneticPr fontId="9"/>
  </si>
  <si>
    <t>男子_J砲丸投(6.000kg)</t>
    <phoneticPr fontId="9"/>
  </si>
  <si>
    <t>男子_J円盤投(1.750kg)</t>
    <phoneticPr fontId="9"/>
  </si>
  <si>
    <t>男子_Jﾊﾝﾏｰ投(6.000kg)</t>
    <phoneticPr fontId="9"/>
  </si>
  <si>
    <t>男子_400mH(0.914m/35.00m)</t>
    <phoneticPr fontId="9"/>
  </si>
  <si>
    <t>男子_100m</t>
    <rPh sb="0" eb="2">
      <t>ダンシ</t>
    </rPh>
    <phoneticPr fontId="9"/>
  </si>
  <si>
    <t>男子_4×100mR</t>
    <rPh sb="0" eb="2">
      <t>ダンシ</t>
    </rPh>
    <phoneticPr fontId="9"/>
  </si>
  <si>
    <t>男子_4×400mR</t>
    <rPh sb="0" eb="2">
      <t>ダンシ</t>
    </rPh>
    <phoneticPr fontId="9"/>
  </si>
  <si>
    <t>陸協名</t>
    <rPh sb="0" eb="1">
      <t>リク</t>
    </rPh>
    <rPh sb="1" eb="2">
      <t>キョウ</t>
    </rPh>
    <rPh sb="2" eb="3">
      <t>ナ</t>
    </rPh>
    <phoneticPr fontId="9"/>
  </si>
  <si>
    <t>男子_800m</t>
    <rPh sb="0" eb="2">
      <t>ダンシ</t>
    </rPh>
    <phoneticPr fontId="9"/>
  </si>
  <si>
    <r>
      <t xml:space="preserve">腰ナンバー
</t>
    </r>
    <r>
      <rPr>
        <sz val="6"/>
        <color rgb="FFEE0000"/>
        <rFont val="BIZ UDゴシック"/>
        <family val="3"/>
        <charset val="128"/>
      </rPr>
      <t>購入を希望
する場合○を</t>
    </r>
    <rPh sb="0" eb="1">
      <t>コシ</t>
    </rPh>
    <rPh sb="6" eb="8">
      <t>コウニュウ</t>
    </rPh>
    <rPh sb="9" eb="11">
      <t>キボウ</t>
    </rPh>
    <rPh sb="14" eb="16">
      <t>バアイ</t>
    </rPh>
    <phoneticPr fontId="9"/>
  </si>
  <si>
    <t>女子_100m</t>
  </si>
  <si>
    <t>女子_200m</t>
  </si>
  <si>
    <t>女子_400m</t>
  </si>
  <si>
    <t>女子_800m</t>
  </si>
  <si>
    <t>女子_1500m</t>
  </si>
  <si>
    <t>女子_3000m</t>
  </si>
  <si>
    <t>女子_5000mW</t>
  </si>
  <si>
    <t>女子_走高跳</t>
  </si>
  <si>
    <t>女子_棒高跳</t>
  </si>
  <si>
    <t>女子_走幅跳</t>
  </si>
  <si>
    <t>女子_三段跳</t>
  </si>
  <si>
    <t>女子_やり投(600g)</t>
  </si>
  <si>
    <t>女子_100mH(0.838m/8.50m)</t>
    <phoneticPr fontId="9"/>
  </si>
  <si>
    <t>女子_400mH(0.762m/35.00m)</t>
    <phoneticPr fontId="9"/>
  </si>
  <si>
    <t>女子_砲丸投(4.000kg)</t>
    <phoneticPr fontId="9"/>
  </si>
  <si>
    <t>女子_円盤投(1.000kg)</t>
    <phoneticPr fontId="9"/>
  </si>
  <si>
    <t>女子_ﾊﾝﾏｰ投(4.000kg)</t>
    <phoneticPr fontId="9"/>
  </si>
  <si>
    <t>女子_4×100mR</t>
    <rPh sb="0" eb="2">
      <t>ジョシ</t>
    </rPh>
    <phoneticPr fontId="9"/>
  </si>
  <si>
    <t>女子_4×400mR</t>
    <rPh sb="0" eb="2">
      <t>ジョシ</t>
    </rPh>
    <phoneticPr fontId="9"/>
  </si>
  <si>
    <t>女子_800m</t>
    <rPh sb="0" eb="2">
      <t>ジョシ</t>
    </rPh>
    <phoneticPr fontId="9"/>
  </si>
  <si>
    <t>女子_100m</t>
    <rPh sb="0" eb="2">
      <t>ジョシ</t>
    </rPh>
    <phoneticPr fontId="9"/>
  </si>
  <si>
    <t>110mH</t>
    <phoneticPr fontId="9"/>
  </si>
  <si>
    <t>男子_やり投(800g)</t>
    <phoneticPr fontId="9"/>
  </si>
  <si>
    <t>回 小 樽 支 部 高 等 学 校 陸 上 競 技 大 会</t>
    <phoneticPr fontId="9"/>
  </si>
  <si>
    <t>出場種目３</t>
    <rPh sb="0" eb="2">
      <t>シュツジョウ</t>
    </rPh>
    <rPh sb="2" eb="4">
      <t>シュモク</t>
    </rPh>
    <phoneticPr fontId="9"/>
  </si>
  <si>
    <t>(3)　出場種目をプルダウンリストから選びます。自己ベストを未公認でも構わないので入力してください。（校内順位も忘れずにお願いします。)</t>
    <rPh sb="4" eb="6">
      <t>シュツジョウ</t>
    </rPh>
    <rPh sb="6" eb="8">
      <t>シュモク</t>
    </rPh>
    <rPh sb="19" eb="20">
      <t>エラ</t>
    </rPh>
    <rPh sb="24" eb="26">
      <t>ジコ</t>
    </rPh>
    <rPh sb="30" eb="33">
      <t>ミコウニン</t>
    </rPh>
    <rPh sb="35" eb="36">
      <t>カマ</t>
    </rPh>
    <rPh sb="41" eb="43">
      <t>ニュウリョク</t>
    </rPh>
    <rPh sb="51" eb="53">
      <t>コウナイ</t>
    </rPh>
    <rPh sb="53" eb="55">
      <t>ジュンイ</t>
    </rPh>
    <rPh sb="56" eb="57">
      <t>ワス</t>
    </rPh>
    <rPh sb="61" eb="62">
      <t>ネガ</t>
    </rPh>
    <phoneticPr fontId="27"/>
  </si>
  <si>
    <t>八種競技</t>
    <rPh sb="0" eb="4">
      <t>ハッシュキョウギ</t>
    </rPh>
    <phoneticPr fontId="9"/>
  </si>
  <si>
    <t>男子_八種競技</t>
    <rPh sb="0" eb="2">
      <t>ダンシ</t>
    </rPh>
    <rPh sb="3" eb="7">
      <t>ハッシュキョウギ</t>
    </rPh>
    <phoneticPr fontId="9"/>
  </si>
  <si>
    <t>210</t>
    <phoneticPr fontId="9"/>
  </si>
  <si>
    <t>女子_七種競技</t>
    <rPh sb="0" eb="2">
      <t>ジョシ</t>
    </rPh>
    <rPh sb="3" eb="7">
      <t>ナナシュキョウギ</t>
    </rPh>
    <phoneticPr fontId="9"/>
  </si>
  <si>
    <t>202</t>
    <phoneticPr fontId="9"/>
  </si>
  <si>
    <t>七種競技</t>
    <rPh sb="0" eb="2">
      <t>ナナシュ</t>
    </rPh>
    <rPh sb="2" eb="4">
      <t>キョウギ</t>
    </rPh>
    <phoneticPr fontId="9"/>
  </si>
  <si>
    <t>納　付　書</t>
    <rPh sb="0" eb="1">
      <t>オサメ</t>
    </rPh>
    <rPh sb="2" eb="3">
      <t>ツキ</t>
    </rPh>
    <rPh sb="4" eb="5">
      <t>ショ</t>
    </rPh>
    <phoneticPr fontId="9"/>
  </si>
  <si>
    <t>(１名)</t>
    <rPh sb="2" eb="3">
      <t>メイ</t>
    </rPh>
    <phoneticPr fontId="27"/>
  </si>
  <si>
    <t>審判手伝い氏名　報告用紙</t>
    <rPh sb="0" eb="2">
      <t>シンパン</t>
    </rPh>
    <rPh sb="2" eb="4">
      <t>テツダ</t>
    </rPh>
    <rPh sb="5" eb="7">
      <t>シメイ</t>
    </rPh>
    <rPh sb="8" eb="10">
      <t>ホウコク</t>
    </rPh>
    <rPh sb="10" eb="12">
      <t>ヨウシ</t>
    </rPh>
    <phoneticPr fontId="9"/>
  </si>
  <si>
    <t>氏　　　名</t>
    <rPh sb="0" eb="1">
      <t>シ</t>
    </rPh>
    <rPh sb="4" eb="5">
      <t>メイ</t>
    </rPh>
    <phoneticPr fontId="9"/>
  </si>
  <si>
    <t>※ 審判希望は「アナウンサー」、「競技者」、「表彰」、「用器具」、「風力計測」、「写真判定」</t>
    <rPh sb="2" eb="4">
      <t>シンパン</t>
    </rPh>
    <rPh sb="4" eb="6">
      <t>キボウ</t>
    </rPh>
    <rPh sb="17" eb="20">
      <t>キョウギシャ</t>
    </rPh>
    <rPh sb="23" eb="25">
      <t>ヒョウショウ</t>
    </rPh>
    <rPh sb="28" eb="29">
      <t>ヨウ</t>
    </rPh>
    <rPh sb="29" eb="31">
      <t>キグ</t>
    </rPh>
    <rPh sb="34" eb="36">
      <t>フウリョク</t>
    </rPh>
    <rPh sb="36" eb="38">
      <t>ケイソク</t>
    </rPh>
    <rPh sb="41" eb="43">
      <t>シャシン</t>
    </rPh>
    <rPh sb="43" eb="45">
      <t>ハンテイ</t>
    </rPh>
    <phoneticPr fontId="9"/>
  </si>
  <si>
    <t>　「周回・決審」、「スターター」、「出発」、「跳躍」、「投てき」、「競歩」、「補助員」、「庶務」、「混成」</t>
    <rPh sb="2" eb="4">
      <t>シュウカイ</t>
    </rPh>
    <rPh sb="5" eb="6">
      <t>ケツ</t>
    </rPh>
    <rPh sb="6" eb="7">
      <t>シン</t>
    </rPh>
    <rPh sb="18" eb="20">
      <t>シュッパツ</t>
    </rPh>
    <rPh sb="23" eb="25">
      <t>チョウヤク</t>
    </rPh>
    <rPh sb="28" eb="29">
      <t>トウ</t>
    </rPh>
    <rPh sb="34" eb="36">
      <t>キョウホ</t>
    </rPh>
    <rPh sb="39" eb="42">
      <t>ホジョイン</t>
    </rPh>
    <rPh sb="45" eb="47">
      <t>ショム</t>
    </rPh>
    <rPh sb="50" eb="52">
      <t>コンセイ</t>
    </rPh>
    <phoneticPr fontId="9"/>
  </si>
  <si>
    <t>　 より第一希望、第二希望を記入してください。（希望がない場合は「一任」と記入してください）</t>
    <rPh sb="4" eb="6">
      <t>ダイイチ</t>
    </rPh>
    <rPh sb="6" eb="8">
      <t>キボウ</t>
    </rPh>
    <rPh sb="9" eb="11">
      <t>ダイニ</t>
    </rPh>
    <rPh sb="11" eb="13">
      <t>キボウ</t>
    </rPh>
    <rPh sb="14" eb="16">
      <t>キニュウ</t>
    </rPh>
    <rPh sb="24" eb="26">
      <t>キボウ</t>
    </rPh>
    <rPh sb="29" eb="31">
      <t>バアイ</t>
    </rPh>
    <rPh sb="33" eb="35">
      <t>イチニン</t>
    </rPh>
    <rPh sb="37" eb="39">
      <t>キニュウ</t>
    </rPh>
    <phoneticPr fontId="9"/>
  </si>
  <si>
    <r>
      <t>※ 審判資格は「S級」、「A級」、「B級」、「</t>
    </r>
    <r>
      <rPr>
        <sz val="11"/>
        <rFont val="ＭＳ Ｐゴシック"/>
        <family val="3"/>
        <charset val="128"/>
      </rPr>
      <t>C級</t>
    </r>
    <r>
      <rPr>
        <sz val="11"/>
        <rFont val="ＭＳ Ｐゴシック"/>
        <family val="3"/>
        <charset val="128"/>
      </rPr>
      <t>」または「なし」を記入してください。</t>
    </r>
    <rPh sb="2" eb="4">
      <t>シンパン</t>
    </rPh>
    <rPh sb="4" eb="6">
      <t>シカク</t>
    </rPh>
    <rPh sb="9" eb="10">
      <t>キュウ</t>
    </rPh>
    <rPh sb="14" eb="15">
      <t>キュウ</t>
    </rPh>
    <rPh sb="19" eb="20">
      <t>キュウ</t>
    </rPh>
    <rPh sb="24" eb="25">
      <t>キュウ</t>
    </rPh>
    <rPh sb="34" eb="36">
      <t>キニュウ</t>
    </rPh>
    <phoneticPr fontId="9"/>
  </si>
  <si>
    <t>参加申込表　Ver.7.0.0　2025.7.7</t>
    <rPh sb="0" eb="2">
      <t>サンカ</t>
    </rPh>
    <rPh sb="2" eb="3">
      <t>モウ</t>
    </rPh>
    <rPh sb="3" eb="4">
      <t>コ</t>
    </rPh>
    <rPh sb="4" eb="5">
      <t>ヒョウ</t>
    </rPh>
    <phoneticPr fontId="9"/>
  </si>
  <si>
    <t>男</t>
    <rPh sb="0" eb="1">
      <t>オトコ</t>
    </rPh>
    <phoneticPr fontId="9"/>
  </si>
  <si>
    <r>
      <t xml:space="preserve">性別
</t>
    </r>
    <r>
      <rPr>
        <b/>
        <sz val="8"/>
        <rFont val="BIZ UDゴシック"/>
        <family val="3"/>
        <charset val="128"/>
      </rPr>
      <t>男</t>
    </r>
    <rPh sb="0" eb="2">
      <t>セイベツ</t>
    </rPh>
    <phoneticPr fontId="9"/>
  </si>
  <si>
    <t>小樽未来創造高</t>
    <rPh sb="0" eb="2">
      <t>オタル</t>
    </rPh>
    <rPh sb="2" eb="4">
      <t>ミライ</t>
    </rPh>
    <rPh sb="4" eb="6">
      <t>ソウゾウ</t>
    </rPh>
    <rPh sb="6" eb="7">
      <t>コウ</t>
    </rPh>
    <phoneticPr fontId="8"/>
  </si>
  <si>
    <t>区分</t>
    <rPh sb="0" eb="2">
      <t>クブン</t>
    </rPh>
    <phoneticPr fontId="9"/>
  </si>
  <si>
    <t>性別</t>
    <rPh sb="0" eb="2">
      <t>セイベツ</t>
    </rPh>
    <phoneticPr fontId="9"/>
  </si>
  <si>
    <t>↓出場する種目を選択してください。</t>
    <rPh sb="1" eb="3">
      <t>シュツジョウ</t>
    </rPh>
    <rPh sb="5" eb="7">
      <t>シュモク</t>
    </rPh>
    <rPh sb="8" eb="10">
      <t>センタク</t>
    </rPh>
    <phoneticPr fontId="9"/>
  </si>
  <si>
    <t>女</t>
    <rPh sb="0" eb="1">
      <t>オンナ</t>
    </rPh>
    <phoneticPr fontId="9"/>
  </si>
  <si>
    <t>北照高</t>
    <rPh sb="0" eb="2">
      <t>ホクショウ</t>
    </rPh>
    <rPh sb="2" eb="3">
      <t>コウ</t>
    </rPh>
    <phoneticPr fontId="8"/>
  </si>
  <si>
    <t>※数式や条件付き書式の設定が壊れるため、セルをドラッグして移動させないでください。</t>
    <rPh sb="1" eb="3">
      <t>スウシキ</t>
    </rPh>
    <rPh sb="4" eb="7">
      <t>ジョウケンツ</t>
    </rPh>
    <rPh sb="8" eb="10">
      <t>ショシキ</t>
    </rPh>
    <rPh sb="11" eb="13">
      <t>セッテイ</t>
    </rPh>
    <rPh sb="14" eb="15">
      <t>コワ</t>
    </rPh>
    <rPh sb="29" eb="31">
      <t>イドウ</t>
    </rPh>
    <phoneticPr fontId="3"/>
  </si>
  <si>
    <r>
      <t xml:space="preserve">4×100mR
</t>
    </r>
    <r>
      <rPr>
        <sz val="8"/>
        <color rgb="FFD60000"/>
        <rFont val="BIZ UDゴシック"/>
        <family val="3"/>
        <charset val="128"/>
      </rPr>
      <t>（登録者
に○）</t>
    </r>
    <rPh sb="9" eb="12">
      <t>トウロクシャ</t>
    </rPh>
    <phoneticPr fontId="10"/>
  </si>
  <si>
    <r>
      <t xml:space="preserve">4×400mR
</t>
    </r>
    <r>
      <rPr>
        <sz val="8"/>
        <color rgb="FFD60000"/>
        <rFont val="BIZ UDゴシック"/>
        <family val="3"/>
        <charset val="128"/>
      </rPr>
      <t>（登録者
に★）</t>
    </r>
    <rPh sb="9" eb="12">
      <t>トウロクシャ</t>
    </rPh>
    <phoneticPr fontId="10"/>
  </si>
  <si>
    <r>
      <t xml:space="preserve">選手フリガナ
</t>
    </r>
    <r>
      <rPr>
        <sz val="8"/>
        <color rgb="FFD60000"/>
        <rFont val="BIZ UDゴシック"/>
        <family val="3"/>
        <charset val="128"/>
      </rPr>
      <t>【半角】</t>
    </r>
    <rPh sb="0" eb="2">
      <t>センシュ</t>
    </rPh>
    <rPh sb="8" eb="10">
      <t>ハンカク</t>
    </rPh>
    <phoneticPr fontId="9"/>
  </si>
  <si>
    <r>
      <t xml:space="preserve">性別
</t>
    </r>
    <r>
      <rPr>
        <b/>
        <sz val="8"/>
        <color rgb="FFD60000"/>
        <rFont val="BIZ UDゴシック"/>
        <family val="3"/>
        <charset val="128"/>
      </rPr>
      <t>女</t>
    </r>
    <rPh sb="0" eb="2">
      <t>セイベツ</t>
    </rPh>
    <phoneticPr fontId="9"/>
  </si>
  <si>
    <t>ビブスNo</t>
    <phoneticPr fontId="9"/>
  </si>
  <si>
    <t xml:space="preserve">ビブスNo 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</si>
</sst>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8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1"/>
      <name val="BIZ UDゴシック"/>
      <family val="3"/>
      <charset val="128"/>
    </font>
    <font>
      <i/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i/>
      <sz val="10"/>
      <name val="BIZ UDゴシック"/>
      <family val="3"/>
      <charset val="128"/>
    </font>
    <font>
      <sz val="6"/>
      <name val="BIZ UDゴシック"/>
      <family val="3"/>
      <charset val="128"/>
    </font>
    <font>
      <b/>
      <sz val="22"/>
      <name val="BIZ UDゴシック"/>
      <family val="3"/>
      <charset val="128"/>
    </font>
    <font>
      <b/>
      <sz val="20"/>
      <name val="BIZ UDゴシック"/>
      <family val="3"/>
      <charset val="128"/>
    </font>
    <font>
      <sz val="10.5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i/>
      <sz val="9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i/>
      <sz val="10"/>
      <color rgb="FFFF0000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EE0000"/>
      <name val="BIZ UDゴシック"/>
      <family val="3"/>
      <charset val="128"/>
    </font>
    <font>
      <sz val="10"/>
      <color rgb="FFEE0000"/>
      <name val="BIZ UDゴシック"/>
      <family val="3"/>
      <charset val="128"/>
    </font>
    <font>
      <sz val="9"/>
      <color rgb="FFEE0000"/>
      <name val="BIZ UDゴシック"/>
      <family val="3"/>
      <charset val="128"/>
    </font>
    <font>
      <sz val="6"/>
      <color rgb="FFEE0000"/>
      <name val="BIZ UDゴシック"/>
      <family val="3"/>
      <charset val="128"/>
    </font>
    <font>
      <sz val="10"/>
      <color theme="4" tint="0.59999389629810485"/>
      <name val="BIZ UDゴシック"/>
      <family val="3"/>
      <charset val="128"/>
    </font>
    <font>
      <sz val="11"/>
      <color theme="4" tint="0.59999389629810485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20"/>
      <color rgb="FFD60000"/>
      <name val="BIZ UDゴシック"/>
      <family val="3"/>
      <charset val="128"/>
    </font>
    <font>
      <b/>
      <sz val="22"/>
      <color rgb="FFD60000"/>
      <name val="BIZ UDゴシック"/>
      <family val="3"/>
      <charset val="128"/>
    </font>
    <font>
      <sz val="10"/>
      <color rgb="FFD60000"/>
      <name val="BIZ UDゴシック"/>
      <family val="3"/>
      <charset val="128"/>
    </font>
    <font>
      <sz val="8"/>
      <color rgb="FFD60000"/>
      <name val="BIZ UDゴシック"/>
      <family val="3"/>
      <charset val="128"/>
    </font>
    <font>
      <sz val="11"/>
      <color rgb="FFD60000"/>
      <name val="BIZ UDゴシック"/>
      <family val="3"/>
      <charset val="128"/>
    </font>
    <font>
      <sz val="12"/>
      <color rgb="FFD60000"/>
      <name val="BIZ UDゴシック"/>
      <family val="3"/>
      <charset val="128"/>
    </font>
    <font>
      <sz val="10.5"/>
      <color rgb="FFD60000"/>
      <name val="BIZ UDゴシック"/>
      <family val="3"/>
      <charset val="128"/>
    </font>
    <font>
      <sz val="9"/>
      <color rgb="FFD60000"/>
      <name val="BIZ UDゴシック"/>
      <family val="3"/>
      <charset val="128"/>
    </font>
    <font>
      <b/>
      <sz val="11"/>
      <color rgb="FFD60000"/>
      <name val="BIZ UDゴシック"/>
      <family val="3"/>
      <charset val="128"/>
    </font>
    <font>
      <b/>
      <sz val="8"/>
      <color rgb="FFD60000"/>
      <name val="BIZ UDゴシック"/>
      <family val="3"/>
      <charset val="128"/>
    </font>
    <font>
      <sz val="10"/>
      <color rgb="FFAB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622">
    <xf numFmtId="0" fontId="0" fillId="0" borderId="0" xfId="0"/>
    <xf numFmtId="0" fontId="12" fillId="0" borderId="0" xfId="5" applyFont="1" applyAlignment="1">
      <alignment vertical="center" shrinkToFit="1"/>
    </xf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10" xfId="5" applyFont="1" applyBorder="1" applyAlignment="1" applyProtection="1">
      <alignment horizontal="center" vertical="center" shrinkToFit="1"/>
      <protection locked="0"/>
    </xf>
    <xf numFmtId="0" fontId="14" fillId="0" borderId="13" xfId="5" applyFont="1" applyBorder="1" applyAlignment="1" applyProtection="1">
      <alignment horizontal="center" vertical="center" shrinkToFit="1"/>
      <protection locked="0"/>
    </xf>
    <xf numFmtId="0" fontId="14" fillId="0" borderId="2" xfId="5" applyFont="1" applyBorder="1" applyAlignment="1" applyProtection="1">
      <alignment horizontal="center" vertical="center" shrinkToFit="1"/>
      <protection locked="0"/>
    </xf>
    <xf numFmtId="0" fontId="14" fillId="0" borderId="8" xfId="5" applyFont="1" applyBorder="1" applyAlignment="1" applyProtection="1">
      <alignment horizontal="center" vertical="center" shrinkToFit="1"/>
      <protection locked="0"/>
    </xf>
    <xf numFmtId="0" fontId="14" fillId="0" borderId="12" xfId="5" applyFont="1" applyBorder="1" applyAlignment="1" applyProtection="1">
      <alignment horizontal="center" vertical="center" shrinkToFit="1"/>
      <protection locked="0"/>
    </xf>
    <xf numFmtId="0" fontId="24" fillId="2" borderId="0" xfId="0" applyFont="1" applyFill="1" applyAlignment="1" applyProtection="1">
      <alignment vertical="center" shrinkToFit="1"/>
      <protection locked="0"/>
    </xf>
    <xf numFmtId="0" fontId="25" fillId="2" borderId="0" xfId="0" applyFont="1" applyFill="1" applyAlignment="1" applyProtection="1">
      <alignment vertical="center" shrinkToFit="1"/>
      <protection locked="0"/>
    </xf>
    <xf numFmtId="0" fontId="24" fillId="2" borderId="0" xfId="0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1" fillId="2" borderId="0" xfId="0" applyFont="1" applyFill="1" applyAlignment="1" applyProtection="1">
      <alignment horizontal="right" vertical="center" shrinkToFit="1"/>
      <protection locked="0"/>
    </xf>
    <xf numFmtId="0" fontId="12" fillId="2" borderId="0" xfId="5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0" xfId="5" applyFont="1" applyFill="1" applyProtection="1">
      <protection locked="0"/>
    </xf>
    <xf numFmtId="0" fontId="12" fillId="2" borderId="0" xfId="5" applyFont="1" applyFill="1"/>
    <xf numFmtId="0" fontId="14" fillId="2" borderId="0" xfId="5" applyFont="1" applyFill="1"/>
    <xf numFmtId="0" fontId="14" fillId="2" borderId="0" xfId="5" applyFont="1" applyFill="1" applyProtection="1">
      <protection locked="0"/>
    </xf>
    <xf numFmtId="0" fontId="15" fillId="2" borderId="0" xfId="5" applyFont="1" applyFill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shrinkToFit="1"/>
      <protection locked="0"/>
    </xf>
    <xf numFmtId="0" fontId="16" fillId="2" borderId="0" xfId="5" applyFont="1" applyFill="1" applyAlignment="1" applyProtection="1">
      <alignment horizontal="center" vertical="center" shrinkToFit="1"/>
      <protection locked="0"/>
    </xf>
    <xf numFmtId="0" fontId="16" fillId="2" borderId="0" xfId="5" applyFont="1" applyFill="1" applyAlignment="1" applyProtection="1">
      <alignment vertical="center"/>
      <protection locked="0"/>
    </xf>
    <xf numFmtId="0" fontId="16" fillId="2" borderId="0" xfId="5" applyFont="1" applyFill="1" applyAlignment="1" applyProtection="1">
      <alignment horizontal="center" vertical="center"/>
      <protection locked="0"/>
    </xf>
    <xf numFmtId="0" fontId="12" fillId="2" borderId="2" xfId="5" applyFont="1" applyFill="1" applyBorder="1" applyAlignment="1" applyProtection="1">
      <alignment horizontal="center" vertical="center" shrinkToFit="1"/>
      <protection locked="0"/>
    </xf>
    <xf numFmtId="0" fontId="16" fillId="2" borderId="2" xfId="5" applyFont="1" applyFill="1" applyBorder="1" applyAlignment="1" applyProtection="1">
      <alignment horizontal="center" vertical="center"/>
      <protection locked="0"/>
    </xf>
    <xf numFmtId="0" fontId="14" fillId="2" borderId="0" xfId="5" applyFont="1" applyFill="1" applyAlignment="1">
      <alignment horizontal="left" vertical="center"/>
    </xf>
    <xf numFmtId="0" fontId="16" fillId="2" borderId="0" xfId="5" applyFont="1" applyFill="1" applyAlignment="1" applyProtection="1">
      <alignment horizontal="center" vertical="center" wrapText="1"/>
      <protection locked="0"/>
    </xf>
    <xf numFmtId="0" fontId="14" fillId="2" borderId="0" xfId="5" applyFont="1" applyFill="1" applyAlignment="1">
      <alignment horizontal="left" vertical="center" shrinkToFit="1"/>
    </xf>
    <xf numFmtId="0" fontId="14" fillId="2" borderId="0" xfId="5" applyFont="1" applyFill="1" applyAlignment="1">
      <alignment horizontal="center"/>
    </xf>
    <xf numFmtId="0" fontId="16" fillId="2" borderId="0" xfId="5" applyFont="1" applyFill="1" applyAlignment="1" applyProtection="1">
      <alignment vertical="center" shrinkToFit="1"/>
      <protection locked="0"/>
    </xf>
    <xf numFmtId="0" fontId="16" fillId="2" borderId="0" xfId="5" applyFont="1" applyFill="1" applyAlignment="1" applyProtection="1">
      <alignment horizontal="left" vertical="center"/>
      <protection locked="0"/>
    </xf>
    <xf numFmtId="0" fontId="16" fillId="2" borderId="2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vertical="center"/>
    </xf>
    <xf numFmtId="0" fontId="12" fillId="2" borderId="0" xfId="5" applyFont="1" applyFill="1" applyAlignment="1">
      <alignment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shrinkToFit="1"/>
    </xf>
    <xf numFmtId="0" fontId="12" fillId="2" borderId="0" xfId="5" applyFont="1" applyFill="1" applyAlignment="1">
      <alignment horizontal="center" vertical="center" shrinkToFit="1"/>
    </xf>
    <xf numFmtId="0" fontId="23" fillId="2" borderId="0" xfId="5" applyFont="1" applyFill="1" applyAlignment="1">
      <alignment vertical="center" wrapText="1"/>
    </xf>
    <xf numFmtId="0" fontId="12" fillId="2" borderId="0" xfId="5" applyFont="1" applyFill="1" applyAlignment="1">
      <alignment horizontal="center" vertical="center" wrapText="1"/>
    </xf>
    <xf numFmtId="0" fontId="12" fillId="2" borderId="0" xfId="5" applyFont="1" applyFill="1" applyAlignment="1">
      <alignment vertical="center" shrinkToFit="1"/>
    </xf>
    <xf numFmtId="0" fontId="17" fillId="2" borderId="0" xfId="5" applyFont="1" applyFill="1" applyAlignment="1">
      <alignment horizontal="center"/>
    </xf>
    <xf numFmtId="0" fontId="12" fillId="2" borderId="0" xfId="0" applyFont="1" applyFill="1"/>
    <xf numFmtId="0" fontId="12" fillId="2" borderId="0" xfId="5" applyFont="1" applyFill="1" applyAlignment="1" applyProtection="1">
      <alignment horizontal="center"/>
      <protection locked="0"/>
    </xf>
    <xf numFmtId="0" fontId="12" fillId="2" borderId="0" xfId="5" applyFont="1" applyFill="1" applyAlignment="1">
      <alignment horizontal="center"/>
    </xf>
    <xf numFmtId="0" fontId="13" fillId="2" borderId="0" xfId="5" applyFont="1" applyFill="1" applyAlignment="1">
      <alignment horizontal="center" shrinkToFit="1"/>
    </xf>
    <xf numFmtId="0" fontId="20" fillId="2" borderId="0" xfId="5" applyFont="1" applyFill="1" applyAlignment="1" applyProtection="1">
      <alignment vertical="center" wrapText="1"/>
      <protection locked="0"/>
    </xf>
    <xf numFmtId="0" fontId="12" fillId="2" borderId="0" xfId="5" applyFont="1" applyFill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vertical="center"/>
      <protection locked="0"/>
    </xf>
    <xf numFmtId="0" fontId="12" fillId="2" borderId="0" xfId="5" applyFont="1" applyFill="1" applyAlignment="1">
      <alignment horizontal="right" vertical="center"/>
    </xf>
    <xf numFmtId="0" fontId="12" fillId="2" borderId="0" xfId="5" applyFont="1" applyFill="1" applyAlignment="1">
      <alignment vertical="center"/>
    </xf>
    <xf numFmtId="0" fontId="14" fillId="2" borderId="2" xfId="5" applyFont="1" applyFill="1" applyBorder="1" applyAlignment="1">
      <alignment horizontal="center" vertical="center" shrinkToFit="1"/>
    </xf>
    <xf numFmtId="0" fontId="14" fillId="2" borderId="12" xfId="5" applyFont="1" applyFill="1" applyBorder="1" applyAlignment="1">
      <alignment horizontal="center" vertical="center" shrinkToFit="1"/>
    </xf>
    <xf numFmtId="0" fontId="14" fillId="2" borderId="1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 shrinkToFit="1"/>
    </xf>
    <xf numFmtId="0" fontId="14" fillId="2" borderId="0" xfId="5" applyFont="1" applyFill="1" applyAlignment="1">
      <alignment vertical="center" shrinkToFit="1"/>
    </xf>
    <xf numFmtId="0" fontId="14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horizontal="center" vertical="center" shrinkToFit="1"/>
    </xf>
    <xf numFmtId="0" fontId="20" fillId="2" borderId="0" xfId="5" applyFont="1" applyFill="1" applyAlignment="1">
      <alignment shrinkToFit="1"/>
    </xf>
    <xf numFmtId="0" fontId="12" fillId="2" borderId="0" xfId="0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horizontal="right" vertical="center"/>
    </xf>
    <xf numFmtId="0" fontId="17" fillId="2" borderId="0" xfId="5" applyFont="1" applyFill="1" applyAlignment="1">
      <alignment horizontal="center" vertical="center"/>
    </xf>
    <xf numFmtId="0" fontId="14" fillId="2" borderId="0" xfId="5" applyFont="1" applyFill="1" applyAlignment="1" applyProtection="1">
      <alignment vertical="center" shrinkToFit="1"/>
      <protection locked="0"/>
    </xf>
    <xf numFmtId="0" fontId="14" fillId="2" borderId="0" xfId="5" applyFont="1" applyFill="1" applyAlignment="1" applyProtection="1">
      <alignment horizontal="center" vertical="center" shrinkToFit="1"/>
      <protection locked="0"/>
    </xf>
    <xf numFmtId="0" fontId="14" fillId="2" borderId="0" xfId="5" applyFont="1" applyFill="1" applyAlignment="1">
      <alignment horizontal="left"/>
    </xf>
    <xf numFmtId="0" fontId="14" fillId="2" borderId="0" xfId="5" applyFont="1" applyFill="1" applyAlignment="1" applyProtection="1">
      <alignment horizontal="center" vertical="center"/>
      <protection locked="0"/>
    </xf>
    <xf numFmtId="0" fontId="13" fillId="2" borderId="0" xfId="5" applyFont="1" applyFill="1" applyAlignment="1">
      <alignment horizontal="center" vertical="top"/>
    </xf>
    <xf numFmtId="0" fontId="17" fillId="2" borderId="0" xfId="5" applyFont="1" applyFill="1" applyAlignment="1">
      <alignment vertical="center"/>
    </xf>
    <xf numFmtId="0" fontId="14" fillId="2" borderId="16" xfId="5" applyFont="1" applyFill="1" applyBorder="1" applyAlignment="1" applyProtection="1">
      <alignment horizontal="center" vertical="center"/>
      <protection locked="0"/>
    </xf>
    <xf numFmtId="0" fontId="14" fillId="2" borderId="16" xfId="5" applyFont="1" applyFill="1" applyBorder="1" applyAlignment="1" applyProtection="1">
      <alignment horizontal="center" vertical="center" shrinkToFit="1"/>
      <protection locked="0"/>
    </xf>
    <xf numFmtId="0" fontId="14" fillId="2" borderId="16" xfId="5" applyFont="1" applyFill="1" applyBorder="1" applyAlignment="1">
      <alignment horizontal="center" vertical="center" shrinkToFit="1"/>
    </xf>
    <xf numFmtId="0" fontId="21" fillId="2" borderId="0" xfId="5" applyFont="1" applyFill="1" applyAlignment="1">
      <alignment horizontal="left" vertical="center" wrapText="1"/>
    </xf>
    <xf numFmtId="0" fontId="17" fillId="2" borderId="0" xfId="5" applyFont="1" applyFill="1" applyAlignment="1" applyProtection="1">
      <alignment horizontal="center" vertical="center"/>
      <protection locked="0"/>
    </xf>
    <xf numFmtId="0" fontId="14" fillId="2" borderId="0" xfId="5" applyFont="1" applyFill="1" applyAlignment="1" applyProtection="1">
      <alignment horizontal="right" vertical="center"/>
      <protection locked="0"/>
    </xf>
    <xf numFmtId="0" fontId="16" fillId="2" borderId="0" xfId="5" applyFont="1" applyFill="1" applyAlignment="1">
      <alignment horizontal="right" vertical="center"/>
    </xf>
    <xf numFmtId="0" fontId="22" fillId="2" borderId="0" xfId="5" applyFont="1" applyFill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12" fillId="2" borderId="0" xfId="5" applyFont="1" applyFill="1" applyAlignment="1">
      <alignment horizontal="center" vertical="center" wrapText="1" shrinkToFit="1"/>
    </xf>
    <xf numFmtId="0" fontId="17" fillId="2" borderId="0" xfId="5" applyFont="1" applyFill="1" applyAlignment="1">
      <alignment horizontal="right" vertical="center"/>
    </xf>
    <xf numFmtId="0" fontId="12" fillId="2" borderId="0" xfId="5" applyFont="1" applyFill="1" applyAlignment="1">
      <alignment vertical="center" wrapText="1" shrinkToFit="1"/>
    </xf>
    <xf numFmtId="0" fontId="14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/>
    </xf>
    <xf numFmtId="0" fontId="17" fillId="2" borderId="0" xfId="5" applyFont="1" applyFill="1"/>
    <xf numFmtId="0" fontId="14" fillId="2" borderId="0" xfId="5" applyFont="1" applyFill="1" applyAlignment="1">
      <alignment shrinkToFit="1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 shrinkToFit="1"/>
    </xf>
    <xf numFmtId="0" fontId="17" fillId="2" borderId="0" xfId="5" applyFont="1" applyFill="1" applyAlignment="1" applyProtection="1">
      <alignment vertical="center"/>
      <protection locked="0"/>
    </xf>
    <xf numFmtId="0" fontId="17" fillId="2" borderId="0" xfId="5" applyFont="1" applyFill="1" applyAlignment="1">
      <alignment vertical="center" wrapText="1"/>
    </xf>
    <xf numFmtId="0" fontId="13" fillId="2" borderId="0" xfId="5" applyFont="1" applyFill="1" applyAlignment="1">
      <alignment vertical="center" shrinkToFit="1"/>
    </xf>
    <xf numFmtId="0" fontId="12" fillId="2" borderId="0" xfId="5" applyFont="1" applyFill="1" applyAlignment="1">
      <alignment horizontal="left" vertical="center"/>
    </xf>
    <xf numFmtId="0" fontId="12" fillId="2" borderId="0" xfId="5" applyFont="1" applyFill="1" applyAlignment="1" applyProtection="1">
      <alignment horizontal="left" vertical="center"/>
      <protection locked="0"/>
    </xf>
    <xf numFmtId="0" fontId="17" fillId="2" borderId="0" xfId="5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top" wrapText="1"/>
    </xf>
    <xf numFmtId="0" fontId="17" fillId="2" borderId="0" xfId="5" applyFont="1" applyFill="1" applyAlignment="1">
      <alignment horizontal="left"/>
    </xf>
    <xf numFmtId="0" fontId="12" fillId="2" borderId="8" xfId="5" applyFont="1" applyFill="1" applyBorder="1" applyAlignment="1">
      <alignment horizontal="center" vertical="center"/>
    </xf>
    <xf numFmtId="0" fontId="12" fillId="2" borderId="10" xfId="5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center" vertical="center" shrinkToFit="1"/>
    </xf>
    <xf numFmtId="0" fontId="12" fillId="2" borderId="1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vertical="center" shrinkToFit="1"/>
    </xf>
    <xf numFmtId="0" fontId="14" fillId="2" borderId="8" xfId="5" applyFont="1" applyFill="1" applyBorder="1" applyAlignment="1">
      <alignment vertical="center" shrinkToFit="1"/>
    </xf>
    <xf numFmtId="0" fontId="12" fillId="2" borderId="1" xfId="5" applyFont="1" applyFill="1" applyBorder="1" applyAlignment="1">
      <alignment vertical="center" shrinkToFit="1"/>
    </xf>
    <xf numFmtId="0" fontId="14" fillId="2" borderId="0" xfId="0" applyFont="1" applyFill="1"/>
    <xf numFmtId="0" fontId="12" fillId="2" borderId="12" xfId="5" applyFont="1" applyFill="1" applyBorder="1" applyAlignment="1">
      <alignment horizontal="center" vertical="center" shrinkToFit="1"/>
    </xf>
    <xf numFmtId="0" fontId="12" fillId="2" borderId="21" xfId="5" applyFont="1" applyFill="1" applyBorder="1" applyAlignment="1" applyProtection="1">
      <alignment horizontal="center" vertical="center" shrinkToFit="1"/>
      <protection locked="0"/>
    </xf>
    <xf numFmtId="0" fontId="12" fillId="2" borderId="4" xfId="5" applyFont="1" applyFill="1" applyBorder="1" applyAlignment="1">
      <alignment vertical="center" shrinkToFit="1"/>
    </xf>
    <xf numFmtId="0" fontId="12" fillId="2" borderId="0" xfId="5" applyFont="1" applyFill="1" applyAlignment="1" applyProtection="1">
      <alignment vertical="center" shrinkToFit="1"/>
      <protection locked="0"/>
    </xf>
    <xf numFmtId="49" fontId="28" fillId="2" borderId="0" xfId="0" applyNumberFormat="1" applyFont="1" applyFill="1" applyAlignment="1">
      <alignment horizontal="center" vertical="center"/>
    </xf>
    <xf numFmtId="0" fontId="17" fillId="2" borderId="0" xfId="5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center" shrinkToFit="1"/>
      <protection locked="0"/>
    </xf>
    <xf numFmtId="0" fontId="12" fillId="2" borderId="0" xfId="5" applyFont="1" applyFill="1" applyAlignment="1" applyProtection="1">
      <alignment horizontal="center" vertical="center" shrinkToFit="1"/>
      <protection locked="0"/>
    </xf>
    <xf numFmtId="49" fontId="12" fillId="2" borderId="0" xfId="5" applyNumberFormat="1" applyFont="1" applyFill="1" applyAlignment="1" applyProtection="1">
      <alignment horizontal="center" vertical="center" shrinkToFit="1"/>
      <protection locked="0"/>
    </xf>
    <xf numFmtId="49" fontId="14" fillId="2" borderId="0" xfId="0" applyNumberFormat="1" applyFont="1" applyFill="1" applyAlignment="1">
      <alignment horizontal="center" vertical="center"/>
    </xf>
    <xf numFmtId="0" fontId="12" fillId="0" borderId="15" xfId="5" applyFont="1" applyBorder="1" applyAlignment="1" applyProtection="1">
      <alignment horizontal="center" vertical="center" shrinkToFit="1"/>
      <protection locked="0"/>
    </xf>
    <xf numFmtId="0" fontId="12" fillId="0" borderId="8" xfId="5" applyFont="1" applyBorder="1" applyAlignment="1" applyProtection="1">
      <alignment horizontal="center" vertical="center" shrinkToFit="1"/>
      <protection locked="0"/>
    </xf>
    <xf numFmtId="49" fontId="12" fillId="0" borderId="10" xfId="5" applyNumberFormat="1" applyFont="1" applyBorder="1" applyAlignment="1" applyProtection="1">
      <alignment horizontal="center" vertical="center" shrinkToFit="1"/>
      <protection locked="0"/>
    </xf>
    <xf numFmtId="49" fontId="12" fillId="0" borderId="13" xfId="5" applyNumberFormat="1" applyFont="1" applyBorder="1" applyAlignment="1" applyProtection="1">
      <alignment horizontal="center" vertical="center" shrinkToFit="1"/>
      <protection locked="0"/>
    </xf>
    <xf numFmtId="0" fontId="12" fillId="0" borderId="1" xfId="5" applyFont="1" applyBorder="1" applyAlignment="1" applyProtection="1">
      <alignment horizontal="center" vertical="center" shrinkToFit="1"/>
      <protection locked="0"/>
    </xf>
    <xf numFmtId="0" fontId="12" fillId="0" borderId="17" xfId="5" applyFont="1" applyBorder="1" applyAlignment="1" applyProtection="1">
      <alignment horizontal="center" vertical="center" shrinkToFit="1"/>
      <protection locked="0"/>
    </xf>
    <xf numFmtId="0" fontId="12" fillId="0" borderId="9" xfId="5" applyFont="1" applyBorder="1" applyAlignment="1" applyProtection="1">
      <alignment horizontal="center" vertical="center" shrinkToFit="1"/>
      <protection locked="0"/>
    </xf>
    <xf numFmtId="49" fontId="12" fillId="0" borderId="11" xfId="5" applyNumberFormat="1" applyFont="1" applyBorder="1" applyAlignment="1" applyProtection="1">
      <alignment horizontal="center" vertical="center" shrinkToFit="1"/>
      <protection locked="0"/>
    </xf>
    <xf numFmtId="49" fontId="12" fillId="0" borderId="14" xfId="5" applyNumberFormat="1" applyFont="1" applyBorder="1" applyAlignment="1" applyProtection="1">
      <alignment horizontal="center" vertical="center" shrinkToFit="1"/>
      <protection locked="0"/>
    </xf>
    <xf numFmtId="0" fontId="12" fillId="0" borderId="5" xfId="5" applyFont="1" applyBorder="1" applyAlignment="1" applyProtection="1">
      <alignment horizontal="center" vertical="center" shrinkToFit="1"/>
      <protection locked="0"/>
    </xf>
    <xf numFmtId="0" fontId="14" fillId="0" borderId="1" xfId="5" applyFont="1" applyBorder="1" applyAlignment="1" applyProtection="1">
      <alignment horizontal="center" vertical="center" shrinkToFit="1"/>
      <protection locked="0"/>
    </xf>
    <xf numFmtId="0" fontId="14" fillId="2" borderId="10" xfId="5" applyFont="1" applyFill="1" applyBorder="1" applyAlignment="1">
      <alignment horizontal="center" vertical="center" shrinkToFit="1"/>
    </xf>
    <xf numFmtId="0" fontId="14" fillId="2" borderId="13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0" fontId="14" fillId="0" borderId="10" xfId="5" applyFont="1" applyBorder="1" applyAlignment="1" applyProtection="1">
      <alignment vertical="center" shrinkToFit="1"/>
      <protection locked="0"/>
    </xf>
    <xf numFmtId="0" fontId="14" fillId="0" borderId="13" xfId="5" applyFont="1" applyBorder="1" applyAlignment="1" applyProtection="1">
      <alignment vertical="center" shrinkToFit="1"/>
      <protection locked="0"/>
    </xf>
    <xf numFmtId="0" fontId="14" fillId="0" borderId="8" xfId="5" applyFont="1" applyBorder="1" applyAlignment="1" applyProtection="1">
      <alignment vertical="center" shrinkToFit="1"/>
      <protection locked="0"/>
    </xf>
    <xf numFmtId="0" fontId="14" fillId="0" borderId="2" xfId="5" applyFont="1" applyBorder="1" applyAlignment="1" applyProtection="1">
      <alignment vertical="center" shrinkToFit="1"/>
      <protection locked="0"/>
    </xf>
    <xf numFmtId="0" fontId="14" fillId="0" borderId="12" xfId="5" applyFont="1" applyBorder="1" applyAlignment="1" applyProtection="1">
      <alignment vertical="center" shrinkToFit="1"/>
      <protection locked="0"/>
    </xf>
    <xf numFmtId="0" fontId="12" fillId="0" borderId="0" xfId="5" applyFont="1" applyAlignment="1" applyProtection="1">
      <alignment vertical="center" shrinkToFit="1"/>
      <protection locked="0"/>
    </xf>
    <xf numFmtId="0" fontId="14" fillId="0" borderId="0" xfId="5" applyFont="1" applyAlignment="1" applyProtection="1">
      <alignment vertical="center" shrinkToFit="1"/>
      <protection locked="0"/>
    </xf>
    <xf numFmtId="0" fontId="12" fillId="2" borderId="16" xfId="5" applyFont="1" applyFill="1" applyBorder="1" applyAlignment="1" applyProtection="1">
      <alignment horizontal="center" vertical="center" shrinkToFit="1"/>
      <protection locked="0"/>
    </xf>
    <xf numFmtId="14" fontId="12" fillId="2" borderId="0" xfId="5" applyNumberFormat="1" applyFont="1" applyFill="1" applyAlignment="1" applyProtection="1">
      <alignment horizontal="center" vertical="center" shrinkToFit="1"/>
      <protection locked="0"/>
    </xf>
    <xf numFmtId="0" fontId="12" fillId="0" borderId="26" xfId="5" applyFont="1" applyBorder="1" applyAlignment="1" applyProtection="1">
      <alignment vertical="center" shrinkToFit="1"/>
      <protection locked="0"/>
    </xf>
    <xf numFmtId="0" fontId="12" fillId="0" borderId="27" xfId="5" applyFont="1" applyBorder="1" applyAlignment="1" applyProtection="1">
      <alignment horizontal="center" vertical="center" shrinkToFit="1"/>
      <protection locked="0"/>
    </xf>
    <xf numFmtId="0" fontId="12" fillId="0" borderId="28" xfId="5" applyFont="1" applyBorder="1" applyAlignment="1" applyProtection="1">
      <alignment vertical="center" shrinkToFit="1"/>
      <protection locked="0"/>
    </xf>
    <xf numFmtId="0" fontId="12" fillId="0" borderId="29" xfId="5" applyFont="1" applyBorder="1" applyAlignment="1" applyProtection="1">
      <alignment vertical="center" shrinkToFit="1"/>
      <protection locked="0"/>
    </xf>
    <xf numFmtId="0" fontId="14" fillId="0" borderId="30" xfId="5" applyFont="1" applyBorder="1" applyAlignment="1" applyProtection="1">
      <alignment vertical="center" shrinkToFit="1"/>
      <protection locked="0"/>
    </xf>
    <xf numFmtId="0" fontId="14" fillId="0" borderId="31" xfId="5" applyFont="1" applyBorder="1" applyAlignment="1" applyProtection="1">
      <alignment vertical="center" shrinkToFit="1"/>
      <protection locked="0"/>
    </xf>
    <xf numFmtId="0" fontId="14" fillId="0" borderId="32" xfId="5" applyFont="1" applyBorder="1" applyAlignment="1" applyProtection="1">
      <alignment vertical="center" shrinkToFit="1"/>
      <protection locked="0"/>
    </xf>
    <xf numFmtId="0" fontId="12" fillId="0" borderId="34" xfId="5" applyFont="1" applyBorder="1" applyAlignment="1" applyProtection="1">
      <alignment horizontal="center" vertical="center" shrinkToFit="1"/>
      <protection locked="0"/>
    </xf>
    <xf numFmtId="0" fontId="12" fillId="0" borderId="27" xfId="5" applyFont="1" applyBorder="1" applyAlignment="1" applyProtection="1">
      <alignment horizontal="center" vertical="center"/>
      <protection locked="0"/>
    </xf>
    <xf numFmtId="0" fontId="14" fillId="0" borderId="35" xfId="5" applyFont="1" applyBorder="1" applyAlignment="1" applyProtection="1">
      <alignment vertical="center" shrinkToFit="1"/>
      <protection locked="0"/>
    </xf>
    <xf numFmtId="0" fontId="14" fillId="0" borderId="36" xfId="5" applyFont="1" applyBorder="1" applyAlignment="1" applyProtection="1">
      <alignment vertical="center" shrinkToFit="1"/>
      <protection locked="0"/>
    </xf>
    <xf numFmtId="0" fontId="12" fillId="0" borderId="34" xfId="5" applyFont="1" applyBorder="1" applyAlignment="1" applyProtection="1">
      <alignment horizontal="center" vertical="center"/>
      <protection locked="0"/>
    </xf>
    <xf numFmtId="0" fontId="12" fillId="0" borderId="38" xfId="5" applyFont="1" applyBorder="1" applyAlignment="1" applyProtection="1">
      <alignment horizontal="center" vertical="center" shrinkToFit="1"/>
      <protection locked="0"/>
    </xf>
    <xf numFmtId="0" fontId="12" fillId="0" borderId="26" xfId="5" applyFont="1" applyBorder="1" applyAlignment="1" applyProtection="1">
      <alignment horizontal="center" vertical="center"/>
      <protection locked="0"/>
    </xf>
    <xf numFmtId="0" fontId="12" fillId="0" borderId="41" xfId="5" applyFont="1" applyBorder="1" applyAlignment="1" applyProtection="1">
      <alignment horizontal="center" vertical="center"/>
      <protection locked="0"/>
    </xf>
    <xf numFmtId="14" fontId="12" fillId="0" borderId="43" xfId="5" applyNumberFormat="1" applyFont="1" applyBorder="1" applyAlignment="1" applyProtection="1">
      <alignment horizontal="center" vertical="center" shrinkToFit="1"/>
      <protection locked="0"/>
    </xf>
    <xf numFmtId="14" fontId="12" fillId="0" borderId="27" xfId="5" applyNumberFormat="1" applyFont="1" applyBorder="1" applyAlignment="1" applyProtection="1">
      <alignment horizontal="center" vertical="center" shrinkToFit="1"/>
      <protection locked="0"/>
    </xf>
    <xf numFmtId="0" fontId="12" fillId="0" borderId="44" xfId="5" applyFont="1" applyBorder="1" applyAlignment="1" applyProtection="1">
      <alignment horizontal="center" vertical="center" shrinkToFit="1"/>
      <protection locked="0"/>
    </xf>
    <xf numFmtId="0" fontId="12" fillId="0" borderId="32" xfId="5" applyFont="1" applyBorder="1" applyAlignment="1" applyProtection="1">
      <alignment horizontal="center" vertical="center" shrinkToFit="1"/>
      <protection locked="0"/>
    </xf>
    <xf numFmtId="49" fontId="12" fillId="0" borderId="30" xfId="5" applyNumberFormat="1" applyFont="1" applyBorder="1" applyAlignment="1" applyProtection="1">
      <alignment horizontal="center" vertical="center" shrinkToFit="1"/>
      <protection locked="0"/>
    </xf>
    <xf numFmtId="49" fontId="12" fillId="0" borderId="31" xfId="5" applyNumberFormat="1" applyFont="1" applyBorder="1" applyAlignment="1" applyProtection="1">
      <alignment horizontal="center" vertical="center" shrinkToFit="1"/>
      <protection locked="0"/>
    </xf>
    <xf numFmtId="14" fontId="12" fillId="0" borderId="34" xfId="5" applyNumberFormat="1" applyFont="1" applyBorder="1" applyAlignment="1" applyProtection="1">
      <alignment horizontal="center" vertical="center" shrinkToFit="1"/>
      <protection locked="0"/>
    </xf>
    <xf numFmtId="0" fontId="14" fillId="2" borderId="23" xfId="5" applyFont="1" applyFill="1" applyBorder="1" applyAlignment="1">
      <alignment horizontal="center" vertical="center" wrapText="1"/>
    </xf>
    <xf numFmtId="0" fontId="14" fillId="2" borderId="25" xfId="5" applyFont="1" applyFill="1" applyBorder="1" applyAlignment="1">
      <alignment horizontal="center" vertical="center" wrapText="1"/>
    </xf>
    <xf numFmtId="0" fontId="12" fillId="2" borderId="26" xfId="5" applyFont="1" applyFill="1" applyBorder="1" applyAlignment="1">
      <alignment vertical="center"/>
    </xf>
    <xf numFmtId="0" fontId="12" fillId="2" borderId="27" xfId="5" applyFont="1" applyFill="1" applyBorder="1" applyAlignment="1">
      <alignment horizontal="center" vertical="center"/>
    </xf>
    <xf numFmtId="0" fontId="12" fillId="2" borderId="33" xfId="5" applyFont="1" applyFill="1" applyBorder="1" applyAlignment="1">
      <alignment vertical="center" shrinkToFit="1"/>
    </xf>
    <xf numFmtId="0" fontId="12" fillId="2" borderId="26" xfId="5" applyFont="1" applyFill="1" applyBorder="1" applyAlignment="1">
      <alignment vertical="center" shrinkToFit="1"/>
    </xf>
    <xf numFmtId="0" fontId="12" fillId="2" borderId="23" xfId="5" applyFont="1" applyFill="1" applyBorder="1" applyAlignment="1">
      <alignment horizontal="center" vertical="center" wrapText="1"/>
    </xf>
    <xf numFmtId="0" fontId="12" fillId="2" borderId="25" xfId="5" applyFont="1" applyFill="1" applyBorder="1" applyAlignment="1">
      <alignment horizontal="center" vertical="center" wrapText="1"/>
    </xf>
    <xf numFmtId="0" fontId="12" fillId="2" borderId="26" xfId="5" applyFont="1" applyFill="1" applyBorder="1" applyAlignment="1">
      <alignment horizontal="center" vertical="center"/>
    </xf>
    <xf numFmtId="0" fontId="12" fillId="2" borderId="4" xfId="5" applyFont="1" applyFill="1" applyBorder="1" applyAlignment="1">
      <alignment horizontal="center" vertical="center" shrinkToFit="1"/>
    </xf>
    <xf numFmtId="0" fontId="16" fillId="2" borderId="24" xfId="5" applyFont="1" applyFill="1" applyBorder="1" applyAlignment="1">
      <alignment horizontal="center" vertical="center" wrapText="1"/>
    </xf>
    <xf numFmtId="0" fontId="19" fillId="2" borderId="24" xfId="5" applyFont="1" applyFill="1" applyBorder="1" applyAlignment="1">
      <alignment horizontal="center" vertical="center" wrapText="1"/>
    </xf>
    <xf numFmtId="0" fontId="14" fillId="2" borderId="24" xfId="5" applyFont="1" applyFill="1" applyBorder="1" applyAlignment="1">
      <alignment horizontal="center" vertical="center" wrapText="1"/>
    </xf>
    <xf numFmtId="0" fontId="17" fillId="2" borderId="24" xfId="5" applyFont="1" applyFill="1" applyBorder="1" applyAlignment="1">
      <alignment horizontal="center" vertical="center" wrapText="1"/>
    </xf>
    <xf numFmtId="14" fontId="12" fillId="2" borderId="27" xfId="5" applyNumberFormat="1" applyFont="1" applyFill="1" applyBorder="1" applyAlignment="1">
      <alignment horizontal="center" vertical="center" shrinkToFit="1"/>
    </xf>
    <xf numFmtId="0" fontId="12" fillId="2" borderId="36" xfId="5" applyFont="1" applyFill="1" applyBorder="1" applyAlignment="1">
      <alignment horizontal="center" vertical="center" shrinkToFit="1"/>
    </xf>
    <xf numFmtId="0" fontId="7" fillId="0" borderId="0" xfId="8" applyProtection="1">
      <alignment vertical="center"/>
      <protection hidden="1"/>
    </xf>
    <xf numFmtId="0" fontId="34" fillId="0" borderId="0" xfId="8" applyFont="1" applyAlignment="1" applyProtection="1">
      <alignment horizontal="center" vertical="center"/>
      <protection hidden="1"/>
    </xf>
    <xf numFmtId="0" fontId="34" fillId="0" borderId="0" xfId="8" applyFont="1" applyProtection="1">
      <alignment vertical="center"/>
      <protection hidden="1"/>
    </xf>
    <xf numFmtId="0" fontId="7" fillId="0" borderId="0" xfId="8">
      <alignment vertical="center"/>
    </xf>
    <xf numFmtId="0" fontId="7" fillId="0" borderId="0" xfId="8" applyAlignment="1">
      <alignment vertical="center" textRotation="255"/>
    </xf>
    <xf numFmtId="14" fontId="36" fillId="0" borderId="5" xfId="8" applyNumberFormat="1" applyFont="1" applyBorder="1" applyAlignment="1" applyProtection="1">
      <alignment horizontal="center" vertical="center" shrinkToFit="1"/>
      <protection hidden="1"/>
    </xf>
    <xf numFmtId="0" fontId="34" fillId="0" borderId="5" xfId="8" applyFont="1" applyBorder="1" applyAlignment="1" applyProtection="1">
      <alignment horizontal="center" vertical="center" shrinkToFit="1"/>
      <protection hidden="1"/>
    </xf>
    <xf numFmtId="0" fontId="34" fillId="0" borderId="5" xfId="8" applyFont="1" applyBorder="1" applyAlignment="1" applyProtection="1">
      <alignment horizontal="center" vertical="center" textRotation="255"/>
      <protection hidden="1"/>
    </xf>
    <xf numFmtId="0" fontId="37" fillId="0" borderId="0" xfId="8" applyFont="1" applyProtection="1">
      <alignment vertical="center"/>
      <protection hidden="1"/>
    </xf>
    <xf numFmtId="0" fontId="36" fillId="0" borderId="0" xfId="8" applyFont="1" applyAlignment="1" applyProtection="1">
      <alignment horizontal="center" vertical="center"/>
      <protection hidden="1"/>
    </xf>
    <xf numFmtId="0" fontId="36" fillId="0" borderId="0" xfId="8" applyFont="1" applyAlignment="1" applyProtection="1">
      <protection hidden="1"/>
    </xf>
    <xf numFmtId="0" fontId="36" fillId="0" borderId="0" xfId="8" applyFont="1" applyProtection="1">
      <alignment vertical="center"/>
      <protection hidden="1"/>
    </xf>
    <xf numFmtId="0" fontId="7" fillId="0" borderId="0" xfId="8" applyAlignment="1" applyProtection="1">
      <alignment horizontal="center" vertical="center"/>
      <protection hidden="1"/>
    </xf>
    <xf numFmtId="0" fontId="39" fillId="0" borderId="0" xfId="8" applyFont="1" applyProtection="1">
      <alignment vertical="center"/>
      <protection hidden="1"/>
    </xf>
    <xf numFmtId="0" fontId="35" fillId="0" borderId="0" xfId="8" applyFont="1" applyAlignment="1" applyProtection="1">
      <alignment horizontal="center" vertical="center"/>
      <protection hidden="1"/>
    </xf>
    <xf numFmtId="0" fontId="41" fillId="0" borderId="0" xfId="8" applyFont="1">
      <alignment vertical="center"/>
    </xf>
    <xf numFmtId="0" fontId="44" fillId="0" borderId="5" xfId="8" applyFont="1" applyBorder="1" applyAlignment="1" applyProtection="1">
      <alignment horizontal="distributed" vertical="center" justifyLastLine="1" shrinkToFit="1"/>
      <protection hidden="1"/>
    </xf>
    <xf numFmtId="14" fontId="42" fillId="0" borderId="5" xfId="8" applyNumberFormat="1" applyFont="1" applyBorder="1" applyAlignment="1" applyProtection="1">
      <alignment horizontal="center" vertical="center" shrinkToFit="1"/>
      <protection hidden="1"/>
    </xf>
    <xf numFmtId="0" fontId="39" fillId="0" borderId="5" xfId="8" applyFont="1" applyBorder="1" applyAlignment="1" applyProtection="1">
      <alignment horizontal="center" vertical="center" shrinkToFit="1"/>
      <protection hidden="1"/>
    </xf>
    <xf numFmtId="0" fontId="39" fillId="0" borderId="5" xfId="8" applyFont="1" applyBorder="1" applyAlignment="1" applyProtection="1">
      <alignment horizontal="center" vertical="center" textRotation="255"/>
      <protection hidden="1"/>
    </xf>
    <xf numFmtId="0" fontId="34" fillId="0" borderId="0" xfId="8" applyFont="1" applyAlignment="1" applyProtection="1">
      <alignment horizontal="center" vertical="center" textRotation="255"/>
      <protection hidden="1"/>
    </xf>
    <xf numFmtId="0" fontId="14" fillId="2" borderId="0" xfId="0" applyFont="1" applyFill="1" applyAlignment="1">
      <alignment vertical="center" textRotation="255"/>
    </xf>
    <xf numFmtId="0" fontId="14" fillId="2" borderId="0" xfId="0" applyFont="1" applyFill="1" applyAlignment="1">
      <alignment vertical="center"/>
    </xf>
    <xf numFmtId="0" fontId="37" fillId="0" borderId="5" xfId="8" applyFont="1" applyBorder="1" applyAlignment="1" applyProtection="1">
      <alignment horizontal="center" vertical="center" shrinkToFit="1"/>
      <protection hidden="1"/>
    </xf>
    <xf numFmtId="0" fontId="52" fillId="3" borderId="0" xfId="0" applyFont="1" applyFill="1" applyAlignment="1" applyProtection="1">
      <alignment vertical="center" shrinkToFit="1"/>
      <protection locked="0"/>
    </xf>
    <xf numFmtId="0" fontId="52" fillId="3" borderId="0" xfId="0" applyFont="1" applyFill="1" applyAlignment="1">
      <alignment vertical="center" shrinkToFit="1"/>
    </xf>
    <xf numFmtId="0" fontId="53" fillId="3" borderId="0" xfId="0" applyFont="1" applyFill="1" applyAlignment="1">
      <alignment horizontal="center" vertical="center" shrinkToFit="1"/>
    </xf>
    <xf numFmtId="0" fontId="54" fillId="3" borderId="0" xfId="0" applyFont="1" applyFill="1" applyAlignment="1" applyProtection="1">
      <alignment horizontal="right" vertical="center" shrinkToFit="1"/>
      <protection locked="0"/>
    </xf>
    <xf numFmtId="0" fontId="55" fillId="3" borderId="0" xfId="5" applyFont="1" applyFill="1" applyAlignment="1" applyProtection="1">
      <alignment vertical="center"/>
      <protection locked="0"/>
    </xf>
    <xf numFmtId="0" fontId="55" fillId="3" borderId="0" xfId="0" applyFont="1" applyFill="1" applyAlignment="1" applyProtection="1">
      <alignment vertical="center"/>
      <protection locked="0"/>
    </xf>
    <xf numFmtId="0" fontId="55" fillId="3" borderId="0" xfId="0" applyFont="1" applyFill="1" applyAlignment="1" applyProtection="1">
      <alignment horizontal="center" vertical="center" shrinkToFit="1"/>
      <protection locked="0"/>
    </xf>
    <xf numFmtId="0" fontId="55" fillId="3" borderId="0" xfId="5" applyFont="1" applyFill="1" applyProtection="1">
      <protection locked="0"/>
    </xf>
    <xf numFmtId="0" fontId="55" fillId="3" borderId="0" xfId="5" applyFont="1" applyFill="1"/>
    <xf numFmtId="0" fontId="56" fillId="3" borderId="0" xfId="5" applyFont="1" applyFill="1"/>
    <xf numFmtId="0" fontId="56" fillId="3" borderId="0" xfId="5" applyFont="1" applyFill="1" applyProtection="1">
      <protection locked="0"/>
    </xf>
    <xf numFmtId="0" fontId="57" fillId="3" borderId="0" xfId="5" applyFont="1" applyFill="1" applyAlignment="1" applyProtection="1">
      <alignment horizontal="center" vertical="center"/>
      <protection locked="0"/>
    </xf>
    <xf numFmtId="0" fontId="56" fillId="3" borderId="0" xfId="5" applyFont="1" applyFill="1" applyAlignment="1" applyProtection="1">
      <alignment shrinkToFit="1"/>
      <protection locked="0"/>
    </xf>
    <xf numFmtId="0" fontId="58" fillId="3" borderId="0" xfId="5" applyFont="1" applyFill="1" applyAlignment="1" applyProtection="1">
      <alignment horizontal="center" vertical="center" shrinkToFit="1"/>
      <protection locked="0"/>
    </xf>
    <xf numFmtId="0" fontId="58" fillId="3" borderId="0" xfId="5" applyFont="1" applyFill="1" applyAlignment="1" applyProtection="1">
      <alignment vertical="center"/>
      <protection locked="0"/>
    </xf>
    <xf numFmtId="0" fontId="58" fillId="3" borderId="0" xfId="5" applyFont="1" applyFill="1" applyAlignment="1" applyProtection="1">
      <alignment horizontal="center" vertical="center"/>
      <protection locked="0"/>
    </xf>
    <xf numFmtId="0" fontId="55" fillId="3" borderId="2" xfId="5" applyFont="1" applyFill="1" applyBorder="1" applyAlignment="1" applyProtection="1">
      <alignment horizontal="center" vertical="center" shrinkToFit="1"/>
      <protection locked="0"/>
    </xf>
    <xf numFmtId="0" fontId="56" fillId="3" borderId="0" xfId="5" applyFont="1" applyFill="1" applyAlignment="1">
      <alignment horizontal="left" vertical="center"/>
    </xf>
    <xf numFmtId="0" fontId="58" fillId="3" borderId="0" xfId="5" applyFont="1" applyFill="1" applyAlignment="1" applyProtection="1">
      <alignment horizontal="center" vertical="center" wrapText="1"/>
      <protection locked="0"/>
    </xf>
    <xf numFmtId="0" fontId="56" fillId="3" borderId="0" xfId="5" applyFont="1" applyFill="1" applyAlignment="1">
      <alignment horizontal="left" vertical="center" shrinkToFit="1"/>
    </xf>
    <xf numFmtId="0" fontId="56" fillId="3" borderId="0" xfId="5" applyFont="1" applyFill="1" applyAlignment="1">
      <alignment horizontal="center"/>
    </xf>
    <xf numFmtId="0" fontId="58" fillId="3" borderId="0" xfId="5" applyFont="1" applyFill="1" applyAlignment="1" applyProtection="1">
      <alignment horizontal="left" vertical="center"/>
      <protection locked="0"/>
    </xf>
    <xf numFmtId="0" fontId="56" fillId="3" borderId="0" xfId="5" applyFont="1" applyFill="1" applyAlignment="1">
      <alignment vertical="center"/>
    </xf>
    <xf numFmtId="0" fontId="55" fillId="3" borderId="0" xfId="5" applyFont="1" applyFill="1" applyAlignment="1">
      <alignment vertical="center" wrapText="1"/>
    </xf>
    <xf numFmtId="0" fontId="55" fillId="3" borderId="1" xfId="5" applyFont="1" applyFill="1" applyBorder="1" applyAlignment="1">
      <alignment horizontal="center" vertical="center" shrinkToFit="1"/>
    </xf>
    <xf numFmtId="0" fontId="55" fillId="3" borderId="0" xfId="5" applyFont="1" applyFill="1" applyAlignment="1">
      <alignment horizontal="center" vertical="center" shrinkToFit="1"/>
    </xf>
    <xf numFmtId="0" fontId="60" fillId="3" borderId="0" xfId="5" applyFont="1" applyFill="1" applyAlignment="1">
      <alignment vertical="center" wrapText="1"/>
    </xf>
    <xf numFmtId="0" fontId="55" fillId="3" borderId="0" xfId="5" applyFont="1" applyFill="1" applyAlignment="1">
      <alignment horizontal="center" vertical="center" wrapText="1"/>
    </xf>
    <xf numFmtId="0" fontId="55" fillId="3" borderId="0" xfId="5" applyFont="1" applyFill="1" applyAlignment="1">
      <alignment vertical="center" shrinkToFit="1"/>
    </xf>
    <xf numFmtId="0" fontId="61" fillId="3" borderId="0" xfId="5" applyFont="1" applyFill="1" applyAlignment="1">
      <alignment horizontal="center"/>
    </xf>
    <xf numFmtId="0" fontId="55" fillId="3" borderId="0" xfId="0" applyFont="1" applyFill="1"/>
    <xf numFmtId="0" fontId="55" fillId="3" borderId="0" xfId="5" applyFont="1" applyFill="1" applyAlignment="1" applyProtection="1">
      <alignment horizontal="center"/>
      <protection locked="0"/>
    </xf>
    <xf numFmtId="0" fontId="55" fillId="3" borderId="0" xfId="5" applyFont="1" applyFill="1" applyAlignment="1">
      <alignment horizontal="center"/>
    </xf>
    <xf numFmtId="0" fontId="62" fillId="3" borderId="0" xfId="5" applyFont="1" applyFill="1" applyAlignment="1">
      <alignment horizontal="center" shrinkToFit="1"/>
    </xf>
    <xf numFmtId="0" fontId="63" fillId="3" borderId="0" xfId="5" applyFont="1" applyFill="1" applyAlignment="1" applyProtection="1">
      <alignment vertical="center" wrapText="1"/>
      <protection locked="0"/>
    </xf>
    <xf numFmtId="0" fontId="55" fillId="3" borderId="0" xfId="5" applyFont="1" applyFill="1" applyAlignment="1" applyProtection="1">
      <alignment horizontal="center" vertical="center"/>
      <protection locked="0"/>
    </xf>
    <xf numFmtId="0" fontId="56" fillId="3" borderId="0" xfId="5" applyFont="1" applyFill="1" applyAlignment="1" applyProtection="1">
      <alignment vertical="center"/>
      <protection locked="0"/>
    </xf>
    <xf numFmtId="0" fontId="55" fillId="3" borderId="0" xfId="5" applyFont="1" applyFill="1" applyAlignment="1">
      <alignment horizontal="right" vertical="center"/>
    </xf>
    <xf numFmtId="0" fontId="55" fillId="3" borderId="0" xfId="5" applyFont="1" applyFill="1" applyAlignment="1">
      <alignment vertical="center"/>
    </xf>
    <xf numFmtId="0" fontId="56" fillId="3" borderId="1" xfId="5" applyFont="1" applyFill="1" applyBorder="1" applyAlignment="1">
      <alignment horizontal="center" vertical="center" shrinkToFit="1"/>
    </xf>
    <xf numFmtId="0" fontId="56" fillId="3" borderId="10" xfId="5" applyFont="1" applyFill="1" applyBorder="1" applyAlignment="1">
      <alignment horizontal="center" vertical="center" shrinkToFit="1"/>
    </xf>
    <xf numFmtId="0" fontId="56" fillId="3" borderId="0" xfId="5" applyFont="1" applyFill="1" applyAlignment="1">
      <alignment vertical="center" shrinkToFit="1"/>
    </xf>
    <xf numFmtId="0" fontId="56" fillId="3" borderId="0" xfId="5" applyFont="1" applyFill="1" applyAlignment="1">
      <alignment horizontal="center" vertical="center"/>
    </xf>
    <xf numFmtId="0" fontId="56" fillId="3" borderId="0" xfId="5" applyFont="1" applyFill="1" applyAlignment="1">
      <alignment horizontal="center" vertical="center" shrinkToFit="1"/>
    </xf>
    <xf numFmtId="0" fontId="63" fillId="3" borderId="0" xfId="5" applyFont="1" applyFill="1" applyAlignment="1">
      <alignment shrinkToFit="1"/>
    </xf>
    <xf numFmtId="0" fontId="55" fillId="3" borderId="0" xfId="0" applyFont="1" applyFill="1" applyAlignment="1">
      <alignment horizontal="center" vertical="center"/>
    </xf>
    <xf numFmtId="0" fontId="55" fillId="3" borderId="0" xfId="5" applyFont="1" applyFill="1" applyAlignment="1">
      <alignment horizontal="center" vertical="center"/>
    </xf>
    <xf numFmtId="0" fontId="56" fillId="3" borderId="0" xfId="5" applyFont="1" applyFill="1" applyAlignment="1">
      <alignment horizontal="right" vertical="center"/>
    </xf>
    <xf numFmtId="0" fontId="61" fillId="3" borderId="0" xfId="5" applyFont="1" applyFill="1" applyAlignment="1">
      <alignment horizontal="center" vertical="center"/>
    </xf>
    <xf numFmtId="0" fontId="56" fillId="0" borderId="1" xfId="5" applyFont="1" applyBorder="1" applyAlignment="1" applyProtection="1">
      <alignment horizontal="center" vertical="center" shrinkToFit="1"/>
      <protection locked="0"/>
    </xf>
    <xf numFmtId="0" fontId="56" fillId="3" borderId="0" xfId="5" applyFont="1" applyFill="1" applyAlignment="1" applyProtection="1">
      <alignment vertical="center" shrinkToFit="1"/>
      <protection locked="0"/>
    </xf>
    <xf numFmtId="0" fontId="56" fillId="3" borderId="0" xfId="5" applyFont="1" applyFill="1" applyAlignment="1" applyProtection="1">
      <alignment horizontal="center" vertical="center" shrinkToFit="1"/>
      <protection locked="0"/>
    </xf>
    <xf numFmtId="0" fontId="56" fillId="3" borderId="0" xfId="5" applyFont="1" applyFill="1" applyAlignment="1">
      <alignment horizontal="left"/>
    </xf>
    <xf numFmtId="0" fontId="56" fillId="3" borderId="0" xfId="5" applyFont="1" applyFill="1" applyAlignment="1" applyProtection="1">
      <alignment horizontal="center" vertical="center"/>
      <protection locked="0"/>
    </xf>
    <xf numFmtId="0" fontId="62" fillId="3" borderId="0" xfId="5" applyFont="1" applyFill="1" applyAlignment="1">
      <alignment horizontal="center" vertical="top"/>
    </xf>
    <xf numFmtId="0" fontId="56" fillId="0" borderId="1" xfId="5" applyFont="1" applyBorder="1" applyAlignment="1" applyProtection="1">
      <alignment horizontal="center" vertical="center"/>
      <protection locked="0"/>
    </xf>
    <xf numFmtId="0" fontId="61" fillId="3" borderId="0" xfId="5" applyFont="1" applyFill="1" applyAlignment="1">
      <alignment vertical="center"/>
    </xf>
    <xf numFmtId="0" fontId="56" fillId="3" borderId="16" xfId="5" applyFont="1" applyFill="1" applyBorder="1" applyAlignment="1">
      <alignment horizontal="center" vertical="center" shrinkToFit="1"/>
    </xf>
    <xf numFmtId="0" fontId="56" fillId="3" borderId="16" xfId="5" applyFont="1" applyFill="1" applyBorder="1" applyAlignment="1" applyProtection="1">
      <alignment horizontal="center" vertical="center"/>
      <protection locked="0"/>
    </xf>
    <xf numFmtId="0" fontId="56" fillId="3" borderId="16" xfId="5" applyFont="1" applyFill="1" applyBorder="1" applyAlignment="1" applyProtection="1">
      <alignment horizontal="center" vertical="center" shrinkToFit="1"/>
      <protection locked="0"/>
    </xf>
    <xf numFmtId="0" fontId="64" fillId="3" borderId="0" xfId="5" applyFont="1" applyFill="1" applyAlignment="1">
      <alignment horizontal="left" vertical="center" wrapText="1"/>
    </xf>
    <xf numFmtId="0" fontId="61" fillId="3" borderId="0" xfId="5" applyFont="1" applyFill="1" applyAlignment="1" applyProtection="1">
      <alignment horizontal="center" vertical="center"/>
      <protection locked="0"/>
    </xf>
    <xf numFmtId="0" fontId="56" fillId="3" borderId="0" xfId="5" applyFont="1" applyFill="1" applyAlignment="1" applyProtection="1">
      <alignment horizontal="right" vertical="center"/>
      <protection locked="0"/>
    </xf>
    <xf numFmtId="0" fontId="58" fillId="3" borderId="0" xfId="5" applyFont="1" applyFill="1" applyAlignment="1">
      <alignment horizontal="right" vertical="center"/>
    </xf>
    <xf numFmtId="0" fontId="65" fillId="3" borderId="0" xfId="5" applyFont="1" applyFill="1" applyAlignment="1">
      <alignment horizontal="center" vertical="center" wrapText="1"/>
    </xf>
    <xf numFmtId="0" fontId="65" fillId="3" borderId="0" xfId="5" applyFont="1" applyFill="1" applyAlignment="1">
      <alignment vertical="center"/>
    </xf>
    <xf numFmtId="0" fontId="55" fillId="3" borderId="0" xfId="5" applyFont="1" applyFill="1" applyAlignment="1">
      <alignment horizontal="center" vertical="center" wrapText="1" shrinkToFit="1"/>
    </xf>
    <xf numFmtId="0" fontId="61" fillId="3" borderId="0" xfId="5" applyFont="1" applyFill="1" applyAlignment="1">
      <alignment horizontal="right" vertical="center"/>
    </xf>
    <xf numFmtId="0" fontId="55" fillId="3" borderId="0" xfId="5" applyFont="1" applyFill="1" applyAlignment="1">
      <alignment vertical="center" wrapText="1" shrinkToFit="1"/>
    </xf>
    <xf numFmtId="0" fontId="56" fillId="3" borderId="0" xfId="5" applyFont="1" applyFill="1" applyAlignment="1">
      <alignment vertical="center" wrapText="1"/>
    </xf>
    <xf numFmtId="0" fontId="56" fillId="3" borderId="0" xfId="5" applyFont="1" applyFill="1" applyAlignment="1">
      <alignment horizontal="right"/>
    </xf>
    <xf numFmtId="0" fontId="61" fillId="3" borderId="0" xfId="5" applyFont="1" applyFill="1"/>
    <xf numFmtId="0" fontId="56" fillId="3" borderId="0" xfId="5" applyFont="1" applyFill="1" applyAlignment="1">
      <alignment shrinkToFit="1"/>
    </xf>
    <xf numFmtId="0" fontId="55" fillId="3" borderId="0" xfId="0" applyFont="1" applyFill="1" applyAlignment="1">
      <alignment horizontal="right" vertical="center"/>
    </xf>
    <xf numFmtId="0" fontId="55" fillId="3" borderId="0" xfId="0" applyFont="1" applyFill="1" applyAlignment="1">
      <alignment horizontal="center" vertical="center" shrinkToFit="1"/>
    </xf>
    <xf numFmtId="0" fontId="61" fillId="3" borderId="0" xfId="5" applyFont="1" applyFill="1" applyAlignment="1" applyProtection="1">
      <alignment vertical="center"/>
      <protection locked="0"/>
    </xf>
    <xf numFmtId="0" fontId="61" fillId="3" borderId="0" xfId="5" applyFont="1" applyFill="1" applyAlignment="1">
      <alignment vertical="center" wrapText="1"/>
    </xf>
    <xf numFmtId="0" fontId="62" fillId="3" borderId="0" xfId="5" applyFont="1" applyFill="1" applyAlignment="1">
      <alignment vertical="center" shrinkToFit="1"/>
    </xf>
    <xf numFmtId="0" fontId="55" fillId="3" borderId="0" xfId="5" applyFont="1" applyFill="1" applyAlignment="1">
      <alignment horizontal="left" vertical="center"/>
    </xf>
    <xf numFmtId="0" fontId="55" fillId="3" borderId="0" xfId="5" applyFont="1" applyFill="1" applyAlignment="1" applyProtection="1">
      <alignment horizontal="left" vertical="center"/>
      <protection locked="0"/>
    </xf>
    <xf numFmtId="0" fontId="61" fillId="3" borderId="0" xfId="5" applyFont="1" applyFill="1" applyAlignment="1">
      <alignment horizontal="center" vertical="center" wrapText="1"/>
    </xf>
    <xf numFmtId="0" fontId="61" fillId="3" borderId="0" xfId="5" applyFont="1" applyFill="1" applyAlignment="1">
      <alignment horizontal="left"/>
    </xf>
    <xf numFmtId="0" fontId="56" fillId="3" borderId="10" xfId="5" applyFont="1" applyFill="1" applyBorder="1" applyAlignment="1">
      <alignment vertical="center" shrinkToFit="1"/>
    </xf>
    <xf numFmtId="0" fontId="56" fillId="3" borderId="8" xfId="5" applyFont="1" applyFill="1" applyBorder="1" applyAlignment="1">
      <alignment vertical="center" shrinkToFit="1"/>
    </xf>
    <xf numFmtId="0" fontId="55" fillId="3" borderId="1" xfId="5" applyFont="1" applyFill="1" applyBorder="1" applyAlignment="1">
      <alignment vertical="center" shrinkToFit="1"/>
    </xf>
    <xf numFmtId="0" fontId="55" fillId="3" borderId="27" xfId="5" applyFont="1" applyFill="1" applyBorder="1" applyAlignment="1">
      <alignment horizontal="center" vertical="center"/>
    </xf>
    <xf numFmtId="0" fontId="56" fillId="3" borderId="0" xfId="0" applyFont="1" applyFill="1"/>
    <xf numFmtId="0" fontId="55" fillId="0" borderId="8" xfId="5" applyFont="1" applyBorder="1" applyAlignment="1" applyProtection="1">
      <alignment horizontal="center" vertical="center" shrinkToFit="1"/>
      <protection locked="0"/>
    </xf>
    <xf numFmtId="49" fontId="55" fillId="0" borderId="10" xfId="5" applyNumberFormat="1" applyFont="1" applyBorder="1" applyAlignment="1" applyProtection="1">
      <alignment horizontal="center" vertical="center" shrinkToFit="1"/>
      <protection locked="0"/>
    </xf>
    <xf numFmtId="49" fontId="55" fillId="0" borderId="13" xfId="5" applyNumberFormat="1" applyFont="1" applyBorder="1" applyAlignment="1" applyProtection="1">
      <alignment horizontal="center" vertical="center" shrinkToFit="1"/>
      <protection locked="0"/>
    </xf>
    <xf numFmtId="0" fontId="55" fillId="0" borderId="1" xfId="5" applyFont="1" applyBorder="1" applyAlignment="1" applyProtection="1">
      <alignment horizontal="center" vertical="center" shrinkToFit="1"/>
      <protection locked="0"/>
    </xf>
    <xf numFmtId="14" fontId="55" fillId="0" borderId="43" xfId="5" applyNumberFormat="1" applyFont="1" applyBorder="1" applyAlignment="1" applyProtection="1">
      <alignment horizontal="center" vertical="center" shrinkToFit="1"/>
      <protection locked="0"/>
    </xf>
    <xf numFmtId="0" fontId="55" fillId="0" borderId="26" xfId="5" applyFont="1" applyBorder="1" applyAlignment="1" applyProtection="1">
      <alignment vertical="center" shrinkToFit="1"/>
      <protection locked="0"/>
    </xf>
    <xf numFmtId="0" fontId="56" fillId="0" borderId="10" xfId="5" applyFont="1" applyBorder="1" applyAlignment="1" applyProtection="1">
      <alignment vertical="center" shrinkToFit="1"/>
      <protection locked="0"/>
    </xf>
    <xf numFmtId="0" fontId="56" fillId="0" borderId="13" xfId="5" applyFont="1" applyBorder="1" applyAlignment="1" applyProtection="1">
      <alignment vertical="center" shrinkToFit="1"/>
      <protection locked="0"/>
    </xf>
    <xf numFmtId="0" fontId="56" fillId="0" borderId="8" xfId="5" applyFont="1" applyBorder="1" applyAlignment="1" applyProtection="1">
      <alignment vertical="center" shrinkToFit="1"/>
      <protection locked="0"/>
    </xf>
    <xf numFmtId="0" fontId="55" fillId="3" borderId="4" xfId="5" applyFont="1" applyFill="1" applyBorder="1" applyAlignment="1">
      <alignment vertical="center" shrinkToFit="1"/>
    </xf>
    <xf numFmtId="0" fontId="55" fillId="0" borderId="27" xfId="5" applyFont="1" applyBorder="1" applyAlignment="1" applyProtection="1">
      <alignment horizontal="center" vertical="center" shrinkToFit="1"/>
      <protection locked="0"/>
    </xf>
    <xf numFmtId="0" fontId="56" fillId="0" borderId="2" xfId="5" applyFont="1" applyBorder="1" applyAlignment="1" applyProtection="1">
      <alignment vertical="center" shrinkToFit="1"/>
      <protection locked="0"/>
    </xf>
    <xf numFmtId="0" fontId="56" fillId="0" borderId="12" xfId="5" applyFont="1" applyBorder="1" applyAlignment="1" applyProtection="1">
      <alignment vertical="center" shrinkToFit="1"/>
      <protection locked="0"/>
    </xf>
    <xf numFmtId="0" fontId="55" fillId="0" borderId="27" xfId="5" applyFont="1" applyBorder="1" applyAlignment="1" applyProtection="1">
      <alignment horizontal="center" vertical="center"/>
      <protection locked="0"/>
    </xf>
    <xf numFmtId="0" fontId="55" fillId="0" borderId="0" xfId="5" applyFont="1" applyAlignment="1" applyProtection="1">
      <alignment vertical="center" shrinkToFit="1"/>
      <protection locked="0"/>
    </xf>
    <xf numFmtId="0" fontId="56" fillId="0" borderId="0" xfId="5" applyFont="1" applyAlignment="1" applyProtection="1">
      <alignment vertical="center" shrinkToFit="1"/>
      <protection locked="0"/>
    </xf>
    <xf numFmtId="0" fontId="55" fillId="0" borderId="0" xfId="5" applyFont="1" applyAlignment="1">
      <alignment vertical="center" shrinkToFit="1"/>
    </xf>
    <xf numFmtId="0" fontId="55" fillId="0" borderId="26" xfId="5" applyFont="1" applyBorder="1" applyAlignment="1" applyProtection="1">
      <alignment horizontal="center" vertical="center"/>
      <protection locked="0"/>
    </xf>
    <xf numFmtId="0" fontId="55" fillId="0" borderId="37" xfId="5" applyFont="1" applyBorder="1" applyAlignment="1" applyProtection="1">
      <alignment horizontal="center" vertical="center"/>
      <protection locked="0"/>
    </xf>
    <xf numFmtId="0" fontId="56" fillId="3" borderId="0" xfId="0" applyFont="1" applyFill="1" applyAlignment="1">
      <alignment vertical="center"/>
    </xf>
    <xf numFmtId="49" fontId="56" fillId="3" borderId="0" xfId="0" applyNumberFormat="1" applyFont="1" applyFill="1" applyAlignment="1">
      <alignment horizontal="center" vertical="center"/>
    </xf>
    <xf numFmtId="0" fontId="55" fillId="0" borderId="9" xfId="5" applyFont="1" applyBorder="1" applyAlignment="1" applyProtection="1">
      <alignment horizontal="center" vertical="center" shrinkToFit="1"/>
      <protection locked="0"/>
    </xf>
    <xf numFmtId="49" fontId="55" fillId="0" borderId="11" xfId="5" applyNumberFormat="1" applyFont="1" applyBorder="1" applyAlignment="1" applyProtection="1">
      <alignment horizontal="center" vertical="center" shrinkToFit="1"/>
      <protection locked="0"/>
    </xf>
    <xf numFmtId="49" fontId="55" fillId="0" borderId="14" xfId="5" applyNumberFormat="1" applyFont="1" applyBorder="1" applyAlignment="1" applyProtection="1">
      <alignment horizontal="center" vertical="center" shrinkToFit="1"/>
      <protection locked="0"/>
    </xf>
    <xf numFmtId="0" fontId="55" fillId="0" borderId="5" xfId="5" applyFont="1" applyBorder="1" applyAlignment="1" applyProtection="1">
      <alignment horizontal="center" vertical="center" shrinkToFit="1"/>
      <protection locked="0"/>
    </xf>
    <xf numFmtId="14" fontId="55" fillId="0" borderId="27" xfId="5" applyNumberFormat="1" applyFont="1" applyBorder="1" applyAlignment="1" applyProtection="1">
      <alignment horizontal="center" vertical="center" shrinkToFit="1"/>
      <protection locked="0"/>
    </xf>
    <xf numFmtId="0" fontId="55" fillId="0" borderId="28" xfId="5" applyFont="1" applyBorder="1" applyAlignment="1" applyProtection="1">
      <alignment vertical="center" shrinkToFit="1"/>
      <protection locked="0"/>
    </xf>
    <xf numFmtId="0" fontId="55" fillId="0" borderId="32" xfId="5" applyFont="1" applyBorder="1" applyAlignment="1" applyProtection="1">
      <alignment horizontal="center" vertical="center" shrinkToFit="1"/>
      <protection locked="0"/>
    </xf>
    <xf numFmtId="49" fontId="55" fillId="0" borderId="30" xfId="5" applyNumberFormat="1" applyFont="1" applyBorder="1" applyAlignment="1" applyProtection="1">
      <alignment horizontal="center" vertical="center" shrinkToFit="1"/>
      <protection locked="0"/>
    </xf>
    <xf numFmtId="49" fontId="55" fillId="0" borderId="31" xfId="5" applyNumberFormat="1" applyFont="1" applyBorder="1" applyAlignment="1" applyProtection="1">
      <alignment horizontal="center" vertical="center" shrinkToFit="1"/>
      <protection locked="0"/>
    </xf>
    <xf numFmtId="0" fontId="55" fillId="0" borderId="38" xfId="5" applyFont="1" applyBorder="1" applyAlignment="1" applyProtection="1">
      <alignment horizontal="center" vertical="center" shrinkToFit="1"/>
      <protection locked="0"/>
    </xf>
    <xf numFmtId="14" fontId="55" fillId="0" borderId="34" xfId="5" applyNumberFormat="1" applyFont="1" applyBorder="1" applyAlignment="1" applyProtection="1">
      <alignment horizontal="center" vertical="center" shrinkToFit="1"/>
      <protection locked="0"/>
    </xf>
    <xf numFmtId="0" fontId="55" fillId="0" borderId="29" xfId="5" applyFont="1" applyBorder="1" applyAlignment="1" applyProtection="1">
      <alignment vertical="center" shrinkToFit="1"/>
      <protection locked="0"/>
    </xf>
    <xf numFmtId="0" fontId="56" fillId="0" borderId="30" xfId="5" applyFont="1" applyBorder="1" applyAlignment="1" applyProtection="1">
      <alignment vertical="center" shrinkToFit="1"/>
      <protection locked="0"/>
    </xf>
    <xf numFmtId="0" fontId="56" fillId="0" borderId="31" xfId="5" applyFont="1" applyBorder="1" applyAlignment="1" applyProtection="1">
      <alignment vertical="center" shrinkToFit="1"/>
      <protection locked="0"/>
    </xf>
    <xf numFmtId="0" fontId="56" fillId="0" borderId="32" xfId="5" applyFont="1" applyBorder="1" applyAlignment="1" applyProtection="1">
      <alignment vertical="center" shrinkToFit="1"/>
      <protection locked="0"/>
    </xf>
    <xf numFmtId="0" fontId="55" fillId="3" borderId="33" xfId="5" applyFont="1" applyFill="1" applyBorder="1" applyAlignment="1">
      <alignment vertical="center" shrinkToFit="1"/>
    </xf>
    <xf numFmtId="0" fontId="55" fillId="0" borderId="34" xfId="5" applyFont="1" applyBorder="1" applyAlignment="1" applyProtection="1">
      <alignment horizontal="center" vertical="center" shrinkToFit="1"/>
      <protection locked="0"/>
    </xf>
    <xf numFmtId="0" fontId="56" fillId="0" borderId="35" xfId="5" applyFont="1" applyBorder="1" applyAlignment="1" applyProtection="1">
      <alignment vertical="center" shrinkToFit="1"/>
      <protection locked="0"/>
    </xf>
    <xf numFmtId="0" fontId="56" fillId="0" borderId="36" xfId="5" applyFont="1" applyBorder="1" applyAlignment="1" applyProtection="1">
      <alignment vertical="center" shrinkToFit="1"/>
      <protection locked="0"/>
    </xf>
    <xf numFmtId="0" fontId="55" fillId="0" borderId="34" xfId="5" applyFont="1" applyBorder="1" applyAlignment="1" applyProtection="1">
      <alignment horizontal="center" vertical="center"/>
      <protection locked="0"/>
    </xf>
    <xf numFmtId="0" fontId="55" fillId="0" borderId="39" xfId="5" applyFont="1" applyBorder="1" applyAlignment="1" applyProtection="1">
      <alignment vertical="center" shrinkToFit="1"/>
      <protection locked="0"/>
    </xf>
    <xf numFmtId="0" fontId="56" fillId="0" borderId="39" xfId="5" applyFont="1" applyBorder="1" applyAlignment="1" applyProtection="1">
      <alignment vertical="center" shrinkToFit="1"/>
      <protection locked="0"/>
    </xf>
    <xf numFmtId="0" fontId="55" fillId="0" borderId="39" xfId="5" applyFont="1" applyBorder="1" applyAlignment="1">
      <alignment vertical="center" shrinkToFit="1"/>
    </xf>
    <xf numFmtId="0" fontId="55" fillId="0" borderId="41" xfId="5" applyFont="1" applyBorder="1" applyAlignment="1" applyProtection="1">
      <alignment horizontal="center" vertical="center"/>
      <protection locked="0"/>
    </xf>
    <xf numFmtId="0" fontId="55" fillId="0" borderId="40" xfId="5" applyFont="1" applyBorder="1" applyAlignment="1" applyProtection="1">
      <alignment horizontal="center" vertical="center"/>
      <protection locked="0"/>
    </xf>
    <xf numFmtId="0" fontId="55" fillId="3" borderId="0" xfId="5" applyFont="1" applyFill="1" applyAlignment="1" applyProtection="1">
      <alignment horizontal="center" vertical="center" shrinkToFit="1"/>
      <protection locked="0"/>
    </xf>
    <xf numFmtId="49" fontId="55" fillId="3" borderId="0" xfId="5" applyNumberFormat="1" applyFont="1" applyFill="1" applyAlignment="1" applyProtection="1">
      <alignment horizontal="center" vertical="center" shrinkToFit="1"/>
      <protection locked="0"/>
    </xf>
    <xf numFmtId="14" fontId="55" fillId="3" borderId="0" xfId="5" applyNumberFormat="1" applyFont="1" applyFill="1" applyAlignment="1" applyProtection="1">
      <alignment horizontal="center" vertical="center" shrinkToFit="1"/>
      <protection locked="0"/>
    </xf>
    <xf numFmtId="0" fontId="55" fillId="3" borderId="16" xfId="5" applyFont="1" applyFill="1" applyBorder="1" applyAlignment="1" applyProtection="1">
      <alignment horizontal="center" vertical="center" shrinkToFit="1"/>
      <protection locked="0"/>
    </xf>
    <xf numFmtId="0" fontId="55" fillId="3" borderId="0" xfId="5" applyFont="1" applyFill="1" applyAlignment="1" applyProtection="1">
      <alignment vertical="center" shrinkToFit="1"/>
      <protection locked="0"/>
    </xf>
    <xf numFmtId="0" fontId="61" fillId="3" borderId="0" xfId="5" applyFont="1" applyFill="1" applyAlignment="1" applyProtection="1">
      <alignment vertical="center" wrapText="1"/>
      <protection locked="0"/>
    </xf>
    <xf numFmtId="0" fontId="54" fillId="3" borderId="0" xfId="0" applyFont="1" applyFill="1" applyAlignment="1" applyProtection="1">
      <alignment vertical="center" shrinkToFit="1"/>
      <protection locked="0"/>
    </xf>
    <xf numFmtId="0" fontId="36" fillId="0" borderId="5" xfId="8" applyFont="1" applyBorder="1" applyAlignment="1" applyProtection="1">
      <alignment horizontal="center" vertical="center" shrinkToFit="1"/>
      <protection hidden="1"/>
    </xf>
    <xf numFmtId="0" fontId="42" fillId="0" borderId="5" xfId="8" applyFont="1" applyBorder="1" applyAlignment="1" applyProtection="1">
      <alignment horizontal="center" vertical="center" shrinkToFit="1"/>
      <protection hidden="1"/>
    </xf>
    <xf numFmtId="0" fontId="67" fillId="0" borderId="0" xfId="0" applyFont="1"/>
    <xf numFmtId="0" fontId="37" fillId="0" borderId="0" xfId="8" applyFont="1" applyAlignment="1" applyProtection="1">
      <alignment vertical="center" shrinkToFit="1"/>
      <protection hidden="1"/>
    </xf>
    <xf numFmtId="0" fontId="12" fillId="0" borderId="2" xfId="5" applyFont="1" applyBorder="1" applyAlignment="1">
      <alignment horizontal="left" vertical="center" shrinkToFit="1"/>
    </xf>
    <xf numFmtId="0" fontId="12" fillId="2" borderId="42" xfId="5" applyFont="1" applyFill="1" applyBorder="1" applyAlignment="1" applyProtection="1">
      <alignment horizontal="center" vertical="center" shrinkToFit="1"/>
      <protection locked="0"/>
    </xf>
    <xf numFmtId="0" fontId="12" fillId="2" borderId="18" xfId="5" applyFont="1" applyFill="1" applyBorder="1" applyAlignment="1" applyProtection="1">
      <alignment horizontal="center" vertical="center" shrinkToFit="1"/>
      <protection locked="0"/>
    </xf>
    <xf numFmtId="0" fontId="55" fillId="3" borderId="18" xfId="5" applyFont="1" applyFill="1" applyBorder="1" applyAlignment="1" applyProtection="1">
      <alignment horizontal="center" vertical="center" shrinkToFit="1"/>
      <protection locked="0"/>
    </xf>
    <xf numFmtId="0" fontId="30" fillId="0" borderId="0" xfId="9" applyFont="1">
      <alignment vertical="center"/>
    </xf>
    <xf numFmtId="0" fontId="5" fillId="0" borderId="0" xfId="9">
      <alignment vertical="center"/>
    </xf>
    <xf numFmtId="0" fontId="31" fillId="0" borderId="0" xfId="9" applyFont="1">
      <alignment vertical="center"/>
    </xf>
    <xf numFmtId="0" fontId="5" fillId="0" borderId="0" xfId="9" applyAlignment="1">
      <alignment vertical="center" wrapText="1"/>
    </xf>
    <xf numFmtId="0" fontId="45" fillId="0" borderId="0" xfId="8" applyFont="1" applyAlignment="1">
      <alignment horizontal="center" vertical="center"/>
    </xf>
    <xf numFmtId="0" fontId="45" fillId="0" borderId="6" xfId="8" applyFont="1" applyBorder="1" applyAlignment="1">
      <alignment horizontal="distributed" vertical="center"/>
    </xf>
    <xf numFmtId="0" fontId="45" fillId="0" borderId="0" xfId="8" applyFont="1" applyAlignment="1">
      <alignment horizontal="distributed" vertical="center"/>
    </xf>
    <xf numFmtId="0" fontId="4" fillId="0" borderId="0" xfId="11">
      <alignment vertical="center"/>
    </xf>
    <xf numFmtId="0" fontId="45" fillId="0" borderId="0" xfId="8" applyFont="1">
      <alignment vertical="center"/>
    </xf>
    <xf numFmtId="0" fontId="45" fillId="0" borderId="0" xfId="8" applyFont="1" applyAlignment="1">
      <alignment horizontal="right" vertical="center" indent="1"/>
    </xf>
    <xf numFmtId="0" fontId="45" fillId="0" borderId="6" xfId="8" applyFont="1" applyBorder="1" applyAlignment="1">
      <alignment horizontal="center" vertical="center"/>
    </xf>
    <xf numFmtId="0" fontId="45" fillId="0" borderId="0" xfId="8" applyFont="1" applyAlignment="1">
      <alignment horizontal="right" vertical="center"/>
    </xf>
    <xf numFmtId="0" fontId="45" fillId="0" borderId="48" xfId="8" applyFont="1" applyBorder="1" applyAlignment="1">
      <alignment horizontal="center" vertical="center"/>
    </xf>
    <xf numFmtId="0" fontId="45" fillId="0" borderId="6" xfId="8" applyFont="1" applyBorder="1">
      <alignment vertical="center"/>
    </xf>
    <xf numFmtId="0" fontId="45" fillId="0" borderId="6" xfId="8" applyFont="1" applyBorder="1" applyAlignment="1">
      <alignment horizontal="right" vertical="center"/>
    </xf>
    <xf numFmtId="3" fontId="45" fillId="0" borderId="6" xfId="8" applyNumberFormat="1" applyFont="1" applyBorder="1" applyAlignment="1">
      <alignment horizontal="right" vertical="center"/>
    </xf>
    <xf numFmtId="0" fontId="45" fillId="0" borderId="49" xfId="8" applyFont="1" applyBorder="1">
      <alignment vertical="center"/>
    </xf>
    <xf numFmtId="0" fontId="45" fillId="0" borderId="20" xfId="8" applyFont="1" applyBorder="1">
      <alignment vertical="center"/>
    </xf>
    <xf numFmtId="0" fontId="45" fillId="0" borderId="16" xfId="8" applyFont="1" applyBorder="1">
      <alignment vertical="center"/>
    </xf>
    <xf numFmtId="0" fontId="45" fillId="0" borderId="42" xfId="8" applyFont="1" applyBorder="1">
      <alignment vertical="center"/>
    </xf>
    <xf numFmtId="0" fontId="45" fillId="0" borderId="22" xfId="8" applyFont="1" applyBorder="1">
      <alignment vertical="center"/>
    </xf>
    <xf numFmtId="0" fontId="51" fillId="0" borderId="1" xfId="8" applyFont="1" applyBorder="1" applyAlignment="1">
      <alignment horizontal="center" vertical="center"/>
    </xf>
    <xf numFmtId="0" fontId="7" fillId="0" borderId="1" xfId="8" applyBorder="1" applyAlignment="1">
      <alignment horizontal="center" vertical="center"/>
    </xf>
    <xf numFmtId="0" fontId="0" fillId="0" borderId="0" xfId="8" applyFont="1">
      <alignment vertical="center"/>
    </xf>
    <xf numFmtId="0" fontId="7" fillId="0" borderId="0" xfId="8" applyAlignment="1">
      <alignment horizontal="center" vertical="center"/>
    </xf>
    <xf numFmtId="0" fontId="47" fillId="0" borderId="0" xfId="8" applyFont="1" applyAlignment="1">
      <alignment horizontal="right" vertical="center"/>
    </xf>
    <xf numFmtId="0" fontId="47" fillId="0" borderId="0" xfId="8" applyFont="1" applyAlignment="1">
      <alignment horizontal="center" vertical="center"/>
    </xf>
    <xf numFmtId="0" fontId="47" fillId="0" borderId="0" xfId="8" applyFont="1">
      <alignment vertical="center"/>
    </xf>
    <xf numFmtId="0" fontId="34" fillId="0" borderId="0" xfId="8" applyFont="1" applyAlignment="1" applyProtection="1">
      <alignment horizontal="right" vertical="center"/>
      <protection hidden="1"/>
    </xf>
    <xf numFmtId="0" fontId="39" fillId="0" borderId="0" xfId="8" applyFont="1" applyAlignment="1" applyProtection="1">
      <alignment horizontal="right" vertical="center"/>
      <protection hidden="1"/>
    </xf>
    <xf numFmtId="0" fontId="39" fillId="0" borderId="0" xfId="8" applyFont="1" applyAlignment="1" applyProtection="1">
      <alignment horizontal="center" vertical="center"/>
      <protection hidden="1"/>
    </xf>
    <xf numFmtId="0" fontId="6" fillId="0" borderId="0" xfId="6">
      <alignment vertical="center"/>
    </xf>
    <xf numFmtId="0" fontId="3" fillId="0" borderId="0" xfId="6" applyFont="1" applyAlignment="1">
      <alignment vertical="center" wrapText="1"/>
    </xf>
    <xf numFmtId="0" fontId="3" fillId="0" borderId="0" xfId="6" applyFont="1">
      <alignment vertical="center"/>
    </xf>
    <xf numFmtId="0" fontId="31" fillId="0" borderId="0" xfId="6" applyFont="1">
      <alignment vertical="center"/>
    </xf>
    <xf numFmtId="0" fontId="12" fillId="0" borderId="0" xfId="5" applyFont="1" applyAlignment="1" applyProtection="1">
      <alignment vertical="center" wrapText="1"/>
      <protection locked="0"/>
    </xf>
    <xf numFmtId="0" fontId="12" fillId="0" borderId="2" xfId="5" applyFont="1" applyBorder="1" applyAlignment="1" applyProtection="1">
      <alignment horizontal="left" vertical="center" shrinkToFit="1"/>
      <protection locked="0"/>
    </xf>
    <xf numFmtId="0" fontId="17" fillId="2" borderId="25" xfId="5" applyFont="1" applyFill="1" applyBorder="1" applyAlignment="1">
      <alignment horizontal="center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0" borderId="1" xfId="5" applyFont="1" applyBorder="1" applyAlignment="1">
      <alignment horizontal="left" vertical="center" shrinkToFit="1"/>
    </xf>
    <xf numFmtId="0" fontId="16" fillId="2" borderId="0" xfId="5" applyFont="1" applyFill="1" applyAlignment="1">
      <alignment vertical="center" shrinkToFit="1"/>
    </xf>
    <xf numFmtId="0" fontId="26" fillId="2" borderId="0" xfId="5" applyFont="1" applyFill="1" applyAlignment="1">
      <alignment vertical="center" shrinkToFit="1"/>
    </xf>
    <xf numFmtId="0" fontId="25" fillId="2" borderId="0" xfId="0" applyFont="1" applyFill="1" applyAlignment="1" applyProtection="1">
      <alignment horizontal="center" vertical="center" shrinkToFit="1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4" fillId="2" borderId="24" xfId="0" applyFont="1" applyFill="1" applyBorder="1" applyAlignment="1">
      <alignment vertical="center" wrapText="1"/>
    </xf>
    <xf numFmtId="0" fontId="70" fillId="3" borderId="24" xfId="5" applyFont="1" applyFill="1" applyBorder="1" applyAlignment="1">
      <alignment horizontal="center" vertical="center" wrapText="1"/>
    </xf>
    <xf numFmtId="0" fontId="71" fillId="3" borderId="1" xfId="5" applyFont="1" applyFill="1" applyBorder="1" applyAlignment="1">
      <alignment horizontal="center" vertical="center" wrapText="1"/>
    </xf>
    <xf numFmtId="0" fontId="71" fillId="3" borderId="1" xfId="5" applyFont="1" applyFill="1" applyBorder="1" applyAlignment="1">
      <alignment horizontal="center" vertical="center" shrinkToFit="1"/>
    </xf>
    <xf numFmtId="0" fontId="55" fillId="0" borderId="10" xfId="5" applyFont="1" applyBorder="1" applyAlignment="1" applyProtection="1">
      <alignment horizontal="center" vertical="center" shrinkToFit="1"/>
      <protection locked="0"/>
    </xf>
    <xf numFmtId="0" fontId="55" fillId="0" borderId="11" xfId="5" applyFont="1" applyBorder="1" applyAlignment="1" applyProtection="1">
      <alignment horizontal="center" vertical="center" shrinkToFit="1"/>
      <protection locked="0"/>
    </xf>
    <xf numFmtId="0" fontId="55" fillId="0" borderId="30" xfId="5" applyFont="1" applyBorder="1" applyAlignment="1" applyProtection="1">
      <alignment horizontal="center" vertical="center" shrinkToFit="1"/>
      <protection locked="0"/>
    </xf>
    <xf numFmtId="0" fontId="72" fillId="3" borderId="1" xfId="5" applyFont="1" applyFill="1" applyBorder="1" applyAlignment="1">
      <alignment horizontal="center" vertical="center" wrapText="1"/>
    </xf>
    <xf numFmtId="0" fontId="56" fillId="3" borderId="24" xfId="0" applyFont="1" applyFill="1" applyBorder="1" applyAlignment="1">
      <alignment vertical="center" wrapText="1"/>
    </xf>
    <xf numFmtId="0" fontId="55" fillId="0" borderId="0" xfId="5" applyFont="1" applyAlignment="1" applyProtection="1">
      <alignment horizontal="center" vertical="center"/>
      <protection locked="0"/>
    </xf>
    <xf numFmtId="0" fontId="37" fillId="0" borderId="0" xfId="8" applyFont="1" applyAlignment="1">
      <alignment horizontal="center" vertical="center"/>
    </xf>
    <xf numFmtId="0" fontId="43" fillId="3" borderId="48" xfId="0" applyFont="1" applyFill="1" applyBorder="1" applyAlignment="1">
      <alignment vertical="center" wrapText="1"/>
    </xf>
    <xf numFmtId="0" fontId="56" fillId="3" borderId="0" xfId="0" applyFont="1" applyFill="1" applyAlignment="1">
      <alignment vertical="top" wrapText="1"/>
    </xf>
    <xf numFmtId="0" fontId="55" fillId="3" borderId="48" xfId="5" applyFont="1" applyFill="1" applyBorder="1" applyAlignment="1">
      <alignment vertical="center" shrinkToFit="1"/>
    </xf>
    <xf numFmtId="0" fontId="2" fillId="0" borderId="0" xfId="9" applyFont="1" applyAlignment="1">
      <alignment vertical="center" wrapText="1"/>
    </xf>
    <xf numFmtId="0" fontId="43" fillId="0" borderId="4" xfId="8" applyFont="1" applyBorder="1" applyProtection="1">
      <alignment vertical="center"/>
      <protection hidden="1"/>
    </xf>
    <xf numFmtId="0" fontId="7" fillId="0" borderId="4" xfId="8" applyBorder="1" applyProtection="1">
      <alignment vertical="center"/>
      <protection hidden="1"/>
    </xf>
    <xf numFmtId="0" fontId="14" fillId="2" borderId="20" xfId="5" applyFont="1" applyFill="1" applyBorder="1" applyAlignment="1">
      <alignment horizontal="left" vertical="center"/>
    </xf>
    <xf numFmtId="0" fontId="12" fillId="2" borderId="20" xfId="5" applyFont="1" applyFill="1" applyBorder="1" applyAlignment="1">
      <alignment vertical="center" shrinkToFit="1"/>
    </xf>
    <xf numFmtId="0" fontId="74" fillId="2" borderId="16" xfId="5" applyFont="1" applyFill="1" applyBorder="1" applyAlignment="1">
      <alignment horizontal="left" vertical="center"/>
    </xf>
    <xf numFmtId="0" fontId="74" fillId="2" borderId="16" xfId="5" applyFont="1" applyFill="1" applyBorder="1" applyAlignment="1">
      <alignment horizontal="left" vertical="center" shrinkToFit="1"/>
    </xf>
    <xf numFmtId="0" fontId="74" fillId="2" borderId="16" xfId="5" applyFont="1" applyFill="1" applyBorder="1" applyAlignment="1">
      <alignment vertical="center" shrinkToFit="1"/>
    </xf>
    <xf numFmtId="0" fontId="74" fillId="2" borderId="42" xfId="5" applyFont="1" applyFill="1" applyBorder="1" applyAlignment="1">
      <alignment vertical="center" shrinkToFit="1"/>
    </xf>
    <xf numFmtId="0" fontId="55" fillId="3" borderId="20" xfId="5" applyFont="1" applyFill="1" applyBorder="1" applyAlignment="1">
      <alignment vertical="center" wrapText="1"/>
    </xf>
    <xf numFmtId="0" fontId="55" fillId="3" borderId="2" xfId="5" applyFont="1" applyFill="1" applyBorder="1" applyAlignment="1">
      <alignment vertical="center" wrapText="1"/>
    </xf>
    <xf numFmtId="0" fontId="55" fillId="3" borderId="12" xfId="5" applyFont="1" applyFill="1" applyBorder="1" applyAlignment="1">
      <alignment vertical="center" wrapText="1"/>
    </xf>
    <xf numFmtId="0" fontId="55" fillId="3" borderId="4" xfId="5" applyFont="1" applyFill="1" applyBorder="1" applyAlignment="1">
      <alignment vertical="center" wrapText="1"/>
    </xf>
    <xf numFmtId="0" fontId="59" fillId="3" borderId="12" xfId="5" applyFont="1" applyFill="1" applyBorder="1" applyAlignment="1">
      <alignment horizontal="centerContinuous" vertical="center" shrinkToFit="1"/>
    </xf>
    <xf numFmtId="0" fontId="59" fillId="3" borderId="4" xfId="5" applyFont="1" applyFill="1" applyBorder="1" applyAlignment="1">
      <alignment horizontal="centerContinuous" vertical="center" shrinkToFit="1"/>
    </xf>
    <xf numFmtId="0" fontId="56" fillId="0" borderId="10" xfId="5" applyFont="1" applyBorder="1" applyAlignment="1" applyProtection="1">
      <alignment horizontal="center" vertical="center" shrinkToFit="1"/>
      <protection locked="0"/>
    </xf>
    <xf numFmtId="0" fontId="56" fillId="0" borderId="13" xfId="5" applyFont="1" applyBorder="1" applyAlignment="1" applyProtection="1">
      <alignment horizontal="center" vertical="center" shrinkToFit="1"/>
      <protection locked="0"/>
    </xf>
    <xf numFmtId="0" fontId="56" fillId="0" borderId="2" xfId="5" applyFont="1" applyBorder="1" applyAlignment="1" applyProtection="1">
      <alignment horizontal="center" vertical="center" shrinkToFit="1"/>
      <protection locked="0"/>
    </xf>
    <xf numFmtId="0" fontId="56" fillId="0" borderId="8" xfId="5" applyFont="1" applyBorder="1" applyAlignment="1" applyProtection="1">
      <alignment horizontal="center" vertical="center" shrinkToFit="1"/>
      <protection locked="0"/>
    </xf>
    <xf numFmtId="0" fontId="56" fillId="0" borderId="12" xfId="5" applyFont="1" applyBorder="1" applyAlignment="1" applyProtection="1">
      <alignment horizontal="center" vertical="center" shrinkToFit="1"/>
      <protection locked="0"/>
    </xf>
    <xf numFmtId="0" fontId="58" fillId="2" borderId="0" xfId="5" applyFont="1" applyFill="1" applyAlignment="1">
      <alignment vertical="center"/>
    </xf>
    <xf numFmtId="0" fontId="77" fillId="3" borderId="0" xfId="0" applyFont="1" applyFill="1" applyAlignment="1" applyProtection="1">
      <alignment horizontal="center" vertical="center" shrinkToFit="1"/>
      <protection locked="0"/>
    </xf>
    <xf numFmtId="0" fontId="77" fillId="3" borderId="0" xfId="0" applyFont="1" applyFill="1" applyAlignment="1" applyProtection="1">
      <alignment vertical="center" shrinkToFit="1"/>
      <protection locked="0"/>
    </xf>
    <xf numFmtId="0" fontId="79" fillId="3" borderId="0" xfId="0" applyFont="1" applyFill="1" applyAlignment="1" applyProtection="1">
      <alignment horizontal="center" vertical="center" shrinkToFit="1"/>
      <protection locked="0"/>
    </xf>
    <xf numFmtId="0" fontId="79" fillId="3" borderId="1" xfId="5" applyFont="1" applyFill="1" applyBorder="1" applyAlignment="1" applyProtection="1">
      <alignment horizontal="center" vertical="center" shrinkToFit="1"/>
      <protection locked="0"/>
    </xf>
    <xf numFmtId="0" fontId="79" fillId="3" borderId="1" xfId="5" applyFont="1" applyFill="1" applyBorder="1" applyAlignment="1">
      <alignment horizontal="center" vertical="center" shrinkToFit="1"/>
    </xf>
    <xf numFmtId="0" fontId="79" fillId="3" borderId="0" xfId="5" applyFont="1" applyFill="1" applyAlignment="1">
      <alignment horizontal="right" vertical="center"/>
    </xf>
    <xf numFmtId="0" fontId="79" fillId="3" borderId="0" xfId="5" applyFont="1" applyFill="1" applyAlignment="1">
      <alignment vertical="center"/>
    </xf>
    <xf numFmtId="0" fontId="79" fillId="3" borderId="0" xfId="5" applyFont="1" applyFill="1" applyAlignment="1">
      <alignment horizontal="center" vertical="center" wrapText="1"/>
    </xf>
    <xf numFmtId="0" fontId="79" fillId="3" borderId="10" xfId="5" applyFont="1" applyFill="1" applyBorder="1" applyAlignment="1">
      <alignment horizontal="center" vertical="center"/>
    </xf>
    <xf numFmtId="0" fontId="79" fillId="3" borderId="8" xfId="5" applyFont="1" applyFill="1" applyBorder="1" applyAlignment="1">
      <alignment horizontal="center" vertical="center"/>
    </xf>
    <xf numFmtId="0" fontId="79" fillId="3" borderId="10" xfId="5" applyFont="1" applyFill="1" applyBorder="1" applyAlignment="1">
      <alignment horizontal="center" vertical="center" shrinkToFit="1"/>
    </xf>
    <xf numFmtId="0" fontId="79" fillId="3" borderId="8" xfId="5" applyFont="1" applyFill="1" applyBorder="1" applyAlignment="1">
      <alignment horizontal="center" vertical="center" shrinkToFit="1"/>
    </xf>
    <xf numFmtId="14" fontId="79" fillId="3" borderId="27" xfId="5" applyNumberFormat="1" applyFont="1" applyFill="1" applyBorder="1" applyAlignment="1">
      <alignment horizontal="center" vertical="center" shrinkToFit="1"/>
    </xf>
    <xf numFmtId="0" fontId="79" fillId="3" borderId="1" xfId="5" applyFont="1" applyFill="1" applyBorder="1" applyAlignment="1">
      <alignment horizontal="center" vertical="center" wrapText="1"/>
    </xf>
    <xf numFmtId="0" fontId="79" fillId="3" borderId="1" xfId="5" applyFont="1" applyFill="1" applyBorder="1" applyAlignment="1">
      <alignment horizontal="center" vertical="center"/>
    </xf>
    <xf numFmtId="0" fontId="79" fillId="3" borderId="4" xfId="5" applyFont="1" applyFill="1" applyBorder="1" applyAlignment="1">
      <alignment horizontal="center" vertical="center" shrinkToFit="1"/>
    </xf>
    <xf numFmtId="0" fontId="79" fillId="3" borderId="26" xfId="5" applyFont="1" applyFill="1" applyBorder="1" applyAlignment="1">
      <alignment vertical="center"/>
    </xf>
    <xf numFmtId="0" fontId="79" fillId="3" borderId="26" xfId="5" applyFont="1" applyFill="1" applyBorder="1" applyAlignment="1">
      <alignment vertical="center" shrinkToFit="1"/>
    </xf>
    <xf numFmtId="0" fontId="79" fillId="3" borderId="23" xfId="5" applyFont="1" applyFill="1" applyBorder="1" applyAlignment="1">
      <alignment horizontal="center" vertical="center" wrapText="1"/>
    </xf>
    <xf numFmtId="0" fontId="79" fillId="3" borderId="25" xfId="5" applyFont="1" applyFill="1" applyBorder="1" applyAlignment="1">
      <alignment horizontal="center" vertical="center" wrapText="1"/>
    </xf>
    <xf numFmtId="0" fontId="79" fillId="3" borderId="26" xfId="5" applyFont="1" applyFill="1" applyBorder="1" applyAlignment="1">
      <alignment horizontal="center" vertical="center"/>
    </xf>
    <xf numFmtId="0" fontId="79" fillId="3" borderId="27" xfId="5" applyFont="1" applyFill="1" applyBorder="1" applyAlignment="1">
      <alignment horizontal="center" vertical="center"/>
    </xf>
    <xf numFmtId="0" fontId="79" fillId="3" borderId="0" xfId="5" applyFont="1" applyFill="1" applyAlignment="1">
      <alignment vertical="center" shrinkToFit="1"/>
    </xf>
    <xf numFmtId="0" fontId="79" fillId="3" borderId="0" xfId="5" applyFont="1" applyFill="1" applyAlignment="1" applyProtection="1">
      <alignment vertical="center"/>
      <protection locked="0"/>
    </xf>
    <xf numFmtId="0" fontId="79" fillId="3" borderId="42" xfId="5" applyFont="1" applyFill="1" applyBorder="1" applyAlignment="1" applyProtection="1">
      <alignment horizontal="center" vertical="center" shrinkToFit="1"/>
      <protection locked="0"/>
    </xf>
    <xf numFmtId="0" fontId="79" fillId="3" borderId="12" xfId="5" applyFont="1" applyFill="1" applyBorder="1" applyAlignment="1">
      <alignment horizontal="center" vertical="center" shrinkToFit="1"/>
    </xf>
    <xf numFmtId="0" fontId="79" fillId="3" borderId="21" xfId="5" applyFont="1" applyFill="1" applyBorder="1" applyAlignment="1" applyProtection="1">
      <alignment horizontal="center" vertical="center" shrinkToFit="1"/>
      <protection locked="0"/>
    </xf>
    <xf numFmtId="0" fontId="79" fillId="3" borderId="36" xfId="5" applyFont="1" applyFill="1" applyBorder="1" applyAlignment="1">
      <alignment horizontal="center" vertical="center" shrinkToFit="1"/>
    </xf>
    <xf numFmtId="0" fontId="79" fillId="3" borderId="38" xfId="5" applyFont="1" applyFill="1" applyBorder="1" applyAlignment="1" applyProtection="1">
      <alignment horizontal="center" vertical="center" shrinkToFit="1"/>
      <protection locked="0"/>
    </xf>
    <xf numFmtId="0" fontId="81" fillId="3" borderId="0" xfId="5" applyFont="1" applyFill="1" applyAlignment="1">
      <alignment horizontal="left" vertical="center"/>
    </xf>
    <xf numFmtId="0" fontId="81" fillId="3" borderId="0" xfId="5" applyFont="1" applyFill="1"/>
    <xf numFmtId="0" fontId="81" fillId="3" borderId="1" xfId="5" applyFont="1" applyFill="1" applyBorder="1" applyAlignment="1">
      <alignment horizontal="center" vertical="center"/>
    </xf>
    <xf numFmtId="0" fontId="81" fillId="3" borderId="13" xfId="5" applyFont="1" applyFill="1" applyBorder="1" applyAlignment="1">
      <alignment horizontal="center" vertical="center" shrinkToFit="1"/>
    </xf>
    <xf numFmtId="0" fontId="81" fillId="3" borderId="2" xfId="5" applyFont="1" applyFill="1" applyBorder="1" applyAlignment="1">
      <alignment horizontal="center" vertical="center" shrinkToFit="1"/>
    </xf>
    <xf numFmtId="0" fontId="81" fillId="3" borderId="8" xfId="5" applyFont="1" applyFill="1" applyBorder="1" applyAlignment="1">
      <alignment horizontal="center" vertical="center" shrinkToFit="1"/>
    </xf>
    <xf numFmtId="0" fontId="81" fillId="3" borderId="12" xfId="5" applyFont="1" applyFill="1" applyBorder="1" applyAlignment="1">
      <alignment horizontal="center" vertical="center" shrinkToFit="1"/>
    </xf>
    <xf numFmtId="0" fontId="81" fillId="3" borderId="24" xfId="5" applyFont="1" applyFill="1" applyBorder="1" applyAlignment="1">
      <alignment horizontal="center" vertical="center" wrapText="1"/>
    </xf>
    <xf numFmtId="0" fontId="81" fillId="3" borderId="25" xfId="5" applyFont="1" applyFill="1" applyBorder="1" applyAlignment="1">
      <alignment horizontal="center" vertical="center" wrapText="1"/>
    </xf>
    <xf numFmtId="0" fontId="81" fillId="3" borderId="23" xfId="5" applyFont="1" applyFill="1" applyBorder="1" applyAlignment="1">
      <alignment horizontal="center" vertical="center" wrapText="1"/>
    </xf>
    <xf numFmtId="0" fontId="81" fillId="3" borderId="8" xfId="5" applyFont="1" applyFill="1" applyBorder="1" applyAlignment="1">
      <alignment vertical="center" shrinkToFit="1"/>
    </xf>
    <xf numFmtId="0" fontId="81" fillId="3" borderId="10" xfId="5" applyFont="1" applyFill="1" applyBorder="1" applyAlignment="1">
      <alignment vertical="center" shrinkToFit="1"/>
    </xf>
    <xf numFmtId="0" fontId="81" fillId="3" borderId="0" xfId="0" applyFont="1" applyFill="1"/>
    <xf numFmtId="0" fontId="81" fillId="3" borderId="0" xfId="0" applyFont="1" applyFill="1" applyAlignment="1">
      <alignment vertical="center"/>
    </xf>
    <xf numFmtId="49" fontId="81" fillId="3" borderId="0" xfId="0" applyNumberFormat="1" applyFont="1" applyFill="1" applyAlignment="1">
      <alignment horizontal="center" vertical="center"/>
    </xf>
    <xf numFmtId="0" fontId="80" fillId="3" borderId="0" xfId="5" applyFont="1" applyFill="1" applyAlignment="1" applyProtection="1">
      <alignment vertical="center"/>
      <protection locked="0"/>
    </xf>
    <xf numFmtId="0" fontId="80" fillId="3" borderId="2" xfId="5" applyFont="1" applyFill="1" applyBorder="1" applyAlignment="1" applyProtection="1">
      <alignment horizontal="center" vertical="center"/>
      <protection locked="0"/>
    </xf>
    <xf numFmtId="0" fontId="80" fillId="3" borderId="0" xfId="5" applyFont="1" applyFill="1" applyAlignment="1" applyProtection="1">
      <alignment vertical="center" shrinkToFit="1"/>
      <protection locked="0"/>
    </xf>
    <xf numFmtId="0" fontId="80" fillId="3" borderId="2" xfId="5" applyFont="1" applyFill="1" applyBorder="1" applyAlignment="1">
      <alignment horizontal="center" vertical="center" wrapText="1"/>
    </xf>
    <xf numFmtId="0" fontId="82" fillId="3" borderId="12" xfId="5" applyFont="1" applyFill="1" applyBorder="1" applyAlignment="1">
      <alignment horizontal="centerContinuous" vertical="center"/>
    </xf>
    <xf numFmtId="0" fontId="84" fillId="3" borderId="24" xfId="5" applyFont="1" applyFill="1" applyBorder="1" applyAlignment="1">
      <alignment horizontal="center" vertical="center" wrapText="1"/>
    </xf>
    <xf numFmtId="0" fontId="85" fillId="3" borderId="24" xfId="5" applyFont="1" applyFill="1" applyBorder="1" applyAlignment="1">
      <alignment horizontal="center" vertical="center" wrapText="1"/>
    </xf>
    <xf numFmtId="0" fontId="87" fillId="2" borderId="0" xfId="5" applyFont="1" applyFill="1" applyAlignment="1">
      <alignment vertical="center"/>
    </xf>
    <xf numFmtId="0" fontId="14" fillId="2" borderId="52" xfId="0" applyFont="1" applyFill="1" applyBorder="1" applyAlignment="1">
      <alignment horizontal="center" vertical="center" wrapText="1"/>
    </xf>
    <xf numFmtId="0" fontId="56" fillId="3" borderId="52" xfId="0" applyFont="1" applyFill="1" applyBorder="1" applyAlignment="1">
      <alignment horizontal="center" vertical="center" wrapText="1"/>
    </xf>
    <xf numFmtId="0" fontId="55" fillId="3" borderId="4" xfId="5" applyFont="1" applyFill="1" applyBorder="1" applyAlignment="1">
      <alignment horizontal="center" vertical="center" shrinkToFit="1"/>
    </xf>
    <xf numFmtId="0" fontId="56" fillId="3" borderId="2" xfId="5" applyFont="1" applyFill="1" applyBorder="1" applyAlignment="1">
      <alignment horizontal="center" vertical="center" shrinkToFit="1"/>
    </xf>
    <xf numFmtId="0" fontId="56" fillId="3" borderId="12" xfId="5" applyFont="1" applyFill="1" applyBorder="1" applyAlignment="1">
      <alignment vertical="center" shrinkToFit="1"/>
    </xf>
    <xf numFmtId="0" fontId="56" fillId="3" borderId="4" xfId="5" applyFont="1" applyFill="1" applyBorder="1" applyAlignment="1">
      <alignment vertical="center" shrinkToFit="1"/>
    </xf>
    <xf numFmtId="0" fontId="76" fillId="0" borderId="2" xfId="5" applyFont="1" applyBorder="1" applyAlignment="1">
      <alignment horizontal="left" vertical="center"/>
    </xf>
    <xf numFmtId="0" fontId="76" fillId="0" borderId="12" xfId="5" applyFont="1" applyBorder="1" applyAlignment="1">
      <alignment horizontal="left" vertical="center"/>
    </xf>
    <xf numFmtId="0" fontId="76" fillId="0" borderId="12" xfId="5" applyFont="1" applyBorder="1" applyAlignment="1">
      <alignment vertical="center" shrinkToFit="1"/>
    </xf>
    <xf numFmtId="0" fontId="76" fillId="0" borderId="4" xfId="5" applyFont="1" applyBorder="1" applyAlignment="1">
      <alignment vertical="center" shrinkToFit="1"/>
    </xf>
    <xf numFmtId="0" fontId="75" fillId="2" borderId="2" xfId="5" applyFont="1" applyFill="1" applyBorder="1" applyAlignment="1">
      <alignment horizontal="left" vertical="center"/>
    </xf>
    <xf numFmtId="0" fontId="75" fillId="2" borderId="12" xfId="5" applyFont="1" applyFill="1" applyBorder="1" applyAlignment="1">
      <alignment horizontal="left" vertical="center"/>
    </xf>
    <xf numFmtId="0" fontId="75" fillId="2" borderId="4" xfId="5" applyFont="1" applyFill="1" applyBorder="1" applyAlignment="1">
      <alignment horizontal="left" vertical="center"/>
    </xf>
    <xf numFmtId="0" fontId="76" fillId="0" borderId="4" xfId="5" applyFont="1" applyBorder="1" applyAlignment="1">
      <alignment horizontal="left" vertical="center"/>
    </xf>
    <xf numFmtId="0" fontId="76" fillId="0" borderId="3" xfId="5" applyFont="1" applyBorder="1" applyAlignment="1">
      <alignment horizontal="left" vertical="center"/>
    </xf>
    <xf numFmtId="0" fontId="76" fillId="0" borderId="6" xfId="5" applyFont="1" applyBorder="1" applyAlignment="1">
      <alignment horizontal="left" vertical="center"/>
    </xf>
    <xf numFmtId="0" fontId="76" fillId="0" borderId="22" xfId="5" applyFont="1" applyBorder="1" applyAlignment="1">
      <alignment horizontal="left" vertical="center"/>
    </xf>
    <xf numFmtId="0" fontId="14" fillId="2" borderId="4" xfId="5" applyFont="1" applyFill="1" applyBorder="1" applyAlignment="1">
      <alignment vertical="center" shrinkToFit="1"/>
    </xf>
    <xf numFmtId="0" fontId="14" fillId="0" borderId="4" xfId="5" applyFont="1" applyBorder="1" applyAlignment="1" applyProtection="1">
      <alignment vertical="center" shrinkToFit="1"/>
      <protection locked="0"/>
    </xf>
    <xf numFmtId="0" fontId="14" fillId="0" borderId="42" xfId="5" applyFont="1" applyBorder="1" applyAlignment="1" applyProtection="1">
      <alignment vertical="center" shrinkToFit="1"/>
      <protection locked="0"/>
    </xf>
    <xf numFmtId="0" fontId="14" fillId="2" borderId="4" xfId="5" applyFont="1" applyFill="1" applyBorder="1" applyAlignment="1">
      <alignment horizontal="center" vertical="center" shrinkToFit="1"/>
    </xf>
    <xf numFmtId="0" fontId="14" fillId="0" borderId="4" xfId="5" applyFont="1" applyBorder="1" applyAlignment="1" applyProtection="1">
      <alignment horizontal="center" vertical="center" shrinkToFit="1"/>
      <protection locked="0"/>
    </xf>
    <xf numFmtId="0" fontId="14" fillId="0" borderId="33" xfId="5" applyFont="1" applyBorder="1" applyAlignment="1" applyProtection="1">
      <alignment vertical="center" shrinkToFit="1"/>
      <protection locked="0"/>
    </xf>
    <xf numFmtId="0" fontId="81" fillId="3" borderId="4" xfId="5" applyFont="1" applyFill="1" applyBorder="1" applyAlignment="1">
      <alignment vertical="center" shrinkToFit="1"/>
    </xf>
    <xf numFmtId="0" fontId="56" fillId="0" borderId="4" xfId="5" applyFont="1" applyBorder="1" applyAlignment="1" applyProtection="1">
      <alignment vertical="center" shrinkToFit="1"/>
      <protection locked="0"/>
    </xf>
    <xf numFmtId="0" fontId="56" fillId="0" borderId="33" xfId="5" applyFont="1" applyBorder="1" applyAlignment="1" applyProtection="1">
      <alignment vertical="center" shrinkToFit="1"/>
      <protection locked="0"/>
    </xf>
    <xf numFmtId="0" fontId="81" fillId="3" borderId="4" xfId="5" applyFont="1" applyFill="1" applyBorder="1" applyAlignment="1">
      <alignment horizontal="center" vertical="center" shrinkToFit="1"/>
    </xf>
    <xf numFmtId="0" fontId="56" fillId="0" borderId="4" xfId="5" applyFont="1" applyBorder="1" applyAlignment="1" applyProtection="1">
      <alignment horizontal="center" vertical="center" shrinkToFit="1"/>
      <protection locked="0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6" fillId="2" borderId="2" xfId="5" applyFont="1" applyFill="1" applyBorder="1" applyAlignment="1">
      <alignment vertical="center" shrinkToFit="1"/>
    </xf>
    <xf numFmtId="0" fontId="14" fillId="2" borderId="2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12" xfId="5" applyFont="1" applyBorder="1" applyAlignment="1" applyProtection="1">
      <alignment horizontal="center" vertical="center"/>
      <protection locked="0"/>
    </xf>
    <xf numFmtId="0" fontId="14" fillId="0" borderId="4" xfId="5" applyFont="1" applyBorder="1" applyAlignment="1" applyProtection="1">
      <alignment horizontal="center" vertical="center"/>
      <protection locked="0"/>
    </xf>
    <xf numFmtId="0" fontId="14" fillId="2" borderId="0" xfId="5" applyFont="1" applyFill="1" applyAlignment="1">
      <alignment horizontal="center" vertical="center" shrinkToFit="1"/>
    </xf>
    <xf numFmtId="0" fontId="25" fillId="2" borderId="0" xfId="0" applyFont="1" applyFill="1" applyAlignment="1" applyProtection="1">
      <alignment horizontal="right" vertical="center"/>
      <protection locked="0"/>
    </xf>
    <xf numFmtId="0" fontId="12" fillId="2" borderId="1" xfId="5" applyFont="1" applyFill="1" applyBorder="1" applyAlignment="1" applyProtection="1">
      <alignment horizontal="center" vertical="center" shrinkToFit="1"/>
      <protection locked="0"/>
    </xf>
    <xf numFmtId="0" fontId="14" fillId="2" borderId="2" xfId="5" applyFont="1" applyFill="1" applyBorder="1" applyAlignment="1" applyProtection="1">
      <alignment horizontal="center" vertical="center"/>
      <protection locked="0"/>
    </xf>
    <xf numFmtId="0" fontId="14" fillId="2" borderId="4" xfId="5" applyFont="1" applyFill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 shrinkToFit="1"/>
      <protection locked="0"/>
    </xf>
    <xf numFmtId="0" fontId="29" fillId="0" borderId="12" xfId="5" applyFont="1" applyBorder="1" applyAlignment="1" applyProtection="1">
      <alignment horizontal="center" vertical="center" shrinkToFit="1"/>
      <protection locked="0"/>
    </xf>
    <xf numFmtId="0" fontId="29" fillId="0" borderId="4" xfId="5" applyFont="1" applyBorder="1" applyAlignment="1" applyProtection="1">
      <alignment horizontal="center" vertical="center" shrinkToFit="1"/>
      <protection locked="0"/>
    </xf>
    <xf numFmtId="0" fontId="29" fillId="0" borderId="2" xfId="5" applyFont="1" applyBorder="1" applyAlignment="1" applyProtection="1">
      <alignment horizontal="center" vertical="center"/>
      <protection locked="0"/>
    </xf>
    <xf numFmtId="0" fontId="29" fillId="0" borderId="12" xfId="5" applyFont="1" applyBorder="1" applyAlignment="1" applyProtection="1">
      <alignment horizontal="center" vertical="center"/>
      <protection locked="0"/>
    </xf>
    <xf numFmtId="0" fontId="29" fillId="0" borderId="4" xfId="5" applyFont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shrinkToFit="1"/>
      <protection locked="0"/>
    </xf>
    <xf numFmtId="0" fontId="12" fillId="2" borderId="2" xfId="5" applyFont="1" applyFill="1" applyBorder="1" applyAlignment="1">
      <alignment horizontal="center" vertical="center" shrinkToFit="1"/>
    </xf>
    <xf numFmtId="0" fontId="12" fillId="2" borderId="12" xfId="5" applyFont="1" applyFill="1" applyBorder="1" applyAlignment="1">
      <alignment horizontal="center" vertical="center" shrinkToFit="1"/>
    </xf>
    <xf numFmtId="0" fontId="12" fillId="2" borderId="4" xfId="5" applyFont="1" applyFill="1" applyBorder="1" applyAlignment="1">
      <alignment horizontal="center" vertical="center" shrinkToFit="1"/>
    </xf>
    <xf numFmtId="0" fontId="14" fillId="2" borderId="52" xfId="5" applyFont="1" applyFill="1" applyBorder="1" applyAlignment="1">
      <alignment horizontal="center" vertical="center" wrapText="1"/>
    </xf>
    <xf numFmtId="0" fontId="14" fillId="2" borderId="24" xfId="5" applyFont="1" applyFill="1" applyBorder="1" applyAlignment="1">
      <alignment horizontal="center" vertical="center" wrapText="1"/>
    </xf>
    <xf numFmtId="0" fontId="81" fillId="3" borderId="50" xfId="0" applyFont="1" applyFill="1" applyBorder="1" applyAlignment="1">
      <alignment horizontal="center" vertical="center" wrapText="1"/>
    </xf>
    <xf numFmtId="0" fontId="56" fillId="3" borderId="51" xfId="0" applyFont="1" applyFill="1" applyBorder="1" applyAlignment="1">
      <alignment horizontal="center" vertical="center" wrapText="1"/>
    </xf>
    <xf numFmtId="0" fontId="56" fillId="3" borderId="52" xfId="0" applyFont="1" applyFill="1" applyBorder="1" applyAlignment="1">
      <alignment horizontal="center" vertical="center" wrapText="1"/>
    </xf>
    <xf numFmtId="0" fontId="79" fillId="3" borderId="2" xfId="5" applyFont="1" applyFill="1" applyBorder="1" applyAlignment="1">
      <alignment horizontal="center" vertical="center" shrinkToFit="1"/>
    </xf>
    <xf numFmtId="0" fontId="55" fillId="3" borderId="12" xfId="5" applyFont="1" applyFill="1" applyBorder="1" applyAlignment="1">
      <alignment horizontal="center" vertical="center" shrinkToFit="1"/>
    </xf>
    <xf numFmtId="0" fontId="55" fillId="3" borderId="4" xfId="5" applyFont="1" applyFill="1" applyBorder="1" applyAlignment="1">
      <alignment horizontal="center" vertical="center" shrinkToFit="1"/>
    </xf>
    <xf numFmtId="0" fontId="81" fillId="3" borderId="24" xfId="5" applyFont="1" applyFill="1" applyBorder="1" applyAlignment="1">
      <alignment horizontal="center" vertical="center" wrapText="1"/>
    </xf>
    <xf numFmtId="0" fontId="56" fillId="3" borderId="24" xfId="5" applyFont="1" applyFill="1" applyBorder="1" applyAlignment="1">
      <alignment horizontal="center" vertical="center" wrapText="1"/>
    </xf>
    <xf numFmtId="0" fontId="56" fillId="3" borderId="0" xfId="5" applyFont="1" applyFill="1" applyAlignment="1">
      <alignment horizontal="center" vertical="center" shrinkToFit="1"/>
    </xf>
    <xf numFmtId="0" fontId="56" fillId="3" borderId="16" xfId="5" applyFont="1" applyFill="1" applyBorder="1" applyAlignment="1">
      <alignment horizontal="center" vertical="center" shrinkToFit="1"/>
    </xf>
    <xf numFmtId="0" fontId="77" fillId="3" borderId="0" xfId="0" applyFont="1" applyFill="1" applyAlignment="1" applyProtection="1">
      <alignment horizontal="right" vertical="center"/>
      <protection locked="0"/>
    </xf>
    <xf numFmtId="0" fontId="79" fillId="3" borderId="1" xfId="5" applyFont="1" applyFill="1" applyBorder="1" applyAlignment="1" applyProtection="1">
      <alignment horizontal="center" vertical="center" shrinkToFit="1"/>
      <protection locked="0"/>
    </xf>
    <xf numFmtId="0" fontId="55" fillId="3" borderId="1" xfId="5" applyFont="1" applyFill="1" applyBorder="1" applyAlignment="1" applyProtection="1">
      <alignment horizontal="center" vertical="center" shrinkToFit="1"/>
      <protection locked="0"/>
    </xf>
    <xf numFmtId="0" fontId="81" fillId="3" borderId="2" xfId="5" applyFont="1" applyFill="1" applyBorder="1" applyAlignment="1" applyProtection="1">
      <alignment horizontal="center" vertical="center"/>
      <protection locked="0"/>
    </xf>
    <xf numFmtId="0" fontId="56" fillId="3" borderId="4" xfId="5" applyFont="1" applyFill="1" applyBorder="1" applyAlignment="1" applyProtection="1">
      <alignment horizontal="center" vertical="center"/>
      <protection locked="0"/>
    </xf>
    <xf numFmtId="0" fontId="80" fillId="3" borderId="1" xfId="5" applyFont="1" applyFill="1" applyBorder="1" applyAlignment="1">
      <alignment horizontal="center" vertical="center" shrinkToFit="1"/>
    </xf>
    <xf numFmtId="0" fontId="58" fillId="3" borderId="1" xfId="5" applyFont="1" applyFill="1" applyBorder="1" applyAlignment="1">
      <alignment horizontal="center" vertical="center" shrinkToFit="1"/>
    </xf>
    <xf numFmtId="0" fontId="83" fillId="3" borderId="1" xfId="5" applyFont="1" applyFill="1" applyBorder="1" applyAlignment="1">
      <alignment horizontal="center" vertical="center" shrinkToFit="1"/>
    </xf>
    <xf numFmtId="0" fontId="81" fillId="3" borderId="1" xfId="5" applyFont="1" applyFill="1" applyBorder="1" applyAlignment="1">
      <alignment horizontal="center" vertical="center"/>
    </xf>
    <xf numFmtId="0" fontId="56" fillId="3" borderId="1" xfId="5" applyFont="1" applyFill="1" applyBorder="1" applyAlignment="1">
      <alignment horizontal="center" vertical="center"/>
    </xf>
    <xf numFmtId="0" fontId="78" fillId="3" borderId="0" xfId="0" applyFont="1" applyFill="1" applyAlignment="1" applyProtection="1">
      <alignment horizontal="center" vertical="center" shrinkToFit="1"/>
      <protection locked="0"/>
    </xf>
    <xf numFmtId="0" fontId="35" fillId="0" borderId="0" xfId="8" applyFont="1" applyAlignment="1" applyProtection="1">
      <alignment horizontal="distributed" vertical="center"/>
      <protection hidden="1"/>
    </xf>
    <xf numFmtId="0" fontId="36" fillId="0" borderId="21" xfId="8" applyFont="1" applyBorder="1" applyAlignment="1" applyProtection="1">
      <alignment horizontal="center" vertical="center" shrinkToFit="1"/>
      <protection hidden="1"/>
    </xf>
    <xf numFmtId="0" fontId="36" fillId="0" borderId="7" xfId="8" applyFont="1" applyBorder="1" applyAlignment="1" applyProtection="1">
      <alignment horizontal="center" vertical="center" shrinkToFit="1"/>
      <protection hidden="1"/>
    </xf>
    <xf numFmtId="0" fontId="36" fillId="0" borderId="5" xfId="8" applyFont="1" applyBorder="1" applyAlignment="1" applyProtection="1">
      <alignment horizontal="center" vertical="center" shrinkToFit="1"/>
      <protection hidden="1"/>
    </xf>
    <xf numFmtId="0" fontId="36" fillId="0" borderId="21" xfId="8" applyFont="1" applyBorder="1" applyAlignment="1" applyProtection="1">
      <alignment horizontal="center" vertical="center" textRotation="255" shrinkToFit="1"/>
      <protection hidden="1"/>
    </xf>
    <xf numFmtId="0" fontId="36" fillId="0" borderId="7" xfId="8" applyFont="1" applyBorder="1" applyAlignment="1" applyProtection="1">
      <alignment horizontal="center" vertical="center" textRotation="255" shrinkToFit="1"/>
      <protection hidden="1"/>
    </xf>
    <xf numFmtId="0" fontId="36" fillId="0" borderId="5" xfId="8" applyFont="1" applyBorder="1" applyAlignment="1" applyProtection="1">
      <alignment horizontal="center" vertical="center" textRotation="255" shrinkToFit="1"/>
      <protection hidden="1"/>
    </xf>
    <xf numFmtId="49" fontId="0" fillId="0" borderId="21" xfId="8" applyNumberFormat="1" applyFont="1" applyBorder="1" applyAlignment="1" applyProtection="1">
      <alignment horizontal="center" textRotation="255" shrinkToFit="1"/>
      <protection hidden="1"/>
    </xf>
    <xf numFmtId="49" fontId="7" fillId="0" borderId="5" xfId="8" applyNumberFormat="1" applyBorder="1" applyAlignment="1" applyProtection="1">
      <alignment horizontal="center" textRotation="255" shrinkToFit="1"/>
      <protection hidden="1"/>
    </xf>
    <xf numFmtId="49" fontId="7" fillId="0" borderId="21" xfId="8" applyNumberFormat="1" applyBorder="1" applyAlignment="1" applyProtection="1">
      <alignment horizontal="center" textRotation="255" shrinkToFit="1"/>
      <protection hidden="1"/>
    </xf>
    <xf numFmtId="0" fontId="38" fillId="0" borderId="6" xfId="8" applyFont="1" applyBorder="1" applyAlignment="1" applyProtection="1">
      <alignment horizontal="left" vertical="center" indent="1"/>
      <protection hidden="1"/>
    </xf>
    <xf numFmtId="0" fontId="36" fillId="0" borderId="0" xfId="8" applyFont="1" applyAlignment="1" applyProtection="1">
      <alignment horizontal="distributed" vertical="center"/>
      <protection hidden="1"/>
    </xf>
    <xf numFmtId="0" fontId="37" fillId="0" borderId="6" xfId="8" applyFont="1" applyBorder="1" applyAlignment="1" applyProtection="1">
      <alignment horizontal="left" vertical="center" shrinkToFit="1"/>
      <protection hidden="1"/>
    </xf>
    <xf numFmtId="0" fontId="37" fillId="0" borderId="6" xfId="8" applyFont="1" applyBorder="1" applyAlignment="1" applyProtection="1">
      <alignment horizontal="left" vertical="center"/>
      <protection hidden="1"/>
    </xf>
    <xf numFmtId="0" fontId="7" fillId="0" borderId="21" xfId="8" applyBorder="1" applyAlignment="1" applyProtection="1">
      <alignment horizontal="center" vertical="distributed" textRotation="255" justifyLastLine="1"/>
      <protection hidden="1"/>
    </xf>
    <xf numFmtId="0" fontId="7" fillId="0" borderId="5" xfId="8" applyBorder="1" applyAlignment="1" applyProtection="1">
      <alignment horizontal="center" vertical="distributed" textRotation="255" justifyLastLine="1"/>
      <protection hidden="1"/>
    </xf>
    <xf numFmtId="0" fontId="0" fillId="0" borderId="21" xfId="8" applyFont="1" applyBorder="1" applyAlignment="1" applyProtection="1">
      <alignment horizontal="center" vertical="distributed" textRotation="255" justifyLastLine="1"/>
      <protection hidden="1"/>
    </xf>
    <xf numFmtId="0" fontId="35" fillId="0" borderId="21" xfId="8" applyFont="1" applyBorder="1" applyAlignment="1" applyProtection="1">
      <alignment horizontal="center" vertical="center"/>
      <protection hidden="1"/>
    </xf>
    <xf numFmtId="0" fontId="7" fillId="0" borderId="7" xfId="8" applyBorder="1" applyProtection="1">
      <alignment vertical="center"/>
      <protection hidden="1"/>
    </xf>
    <xf numFmtId="0" fontId="7" fillId="0" borderId="5" xfId="8" applyBorder="1" applyProtection="1">
      <alignment vertical="center"/>
      <protection hidden="1"/>
    </xf>
    <xf numFmtId="0" fontId="7" fillId="0" borderId="2" xfId="8" applyBorder="1" applyAlignment="1" applyProtection="1">
      <alignment horizontal="center" vertical="center"/>
      <protection hidden="1"/>
    </xf>
    <xf numFmtId="0" fontId="7" fillId="0" borderId="12" xfId="8" applyBorder="1" applyAlignment="1" applyProtection="1">
      <alignment horizontal="center" vertical="center"/>
      <protection hidden="1"/>
    </xf>
    <xf numFmtId="0" fontId="7" fillId="0" borderId="1" xfId="8" applyBorder="1" applyAlignment="1" applyProtection="1">
      <alignment horizontal="center" vertical="distributed" textRotation="255" justifyLastLine="1"/>
      <protection hidden="1"/>
    </xf>
    <xf numFmtId="0" fontId="37" fillId="0" borderId="0" xfId="8" applyFont="1" applyAlignment="1" applyProtection="1">
      <alignment horizontal="distributed" vertical="top"/>
      <protection hidden="1"/>
    </xf>
    <xf numFmtId="49" fontId="0" fillId="0" borderId="21" xfId="8" applyNumberFormat="1" applyFont="1" applyBorder="1" applyAlignment="1" applyProtection="1">
      <alignment horizontal="center" textRotation="255" wrapText="1" shrinkToFit="1"/>
      <protection hidden="1"/>
    </xf>
    <xf numFmtId="0" fontId="7" fillId="0" borderId="2" xfId="8" applyBorder="1" applyAlignment="1" applyProtection="1">
      <alignment horizontal="center" vertical="distributed" textRotation="255" justifyLastLine="1"/>
      <protection hidden="1"/>
    </xf>
    <xf numFmtId="0" fontId="40" fillId="0" borderId="21" xfId="8" applyFont="1" applyBorder="1" applyAlignment="1" applyProtection="1">
      <alignment horizontal="center" vertical="center"/>
      <protection hidden="1"/>
    </xf>
    <xf numFmtId="0" fontId="43" fillId="0" borderId="7" xfId="8" applyFont="1" applyBorder="1" applyProtection="1">
      <alignment vertical="center"/>
      <protection hidden="1"/>
    </xf>
    <xf numFmtId="0" fontId="43" fillId="0" borderId="5" xfId="8" applyFont="1" applyBorder="1" applyProtection="1">
      <alignment vertical="center"/>
      <protection hidden="1"/>
    </xf>
    <xf numFmtId="0" fontId="43" fillId="0" borderId="1" xfId="8" applyFont="1" applyBorder="1" applyAlignment="1" applyProtection="1">
      <alignment horizontal="center" vertical="distributed" textRotation="255" justifyLastLine="1"/>
      <protection hidden="1"/>
    </xf>
    <xf numFmtId="0" fontId="42" fillId="0" borderId="21" xfId="8" applyFont="1" applyBorder="1" applyAlignment="1" applyProtection="1">
      <alignment horizontal="center" vertical="center" textRotation="255" shrinkToFit="1"/>
      <protection hidden="1"/>
    </xf>
    <xf numFmtId="0" fontId="42" fillId="0" borderId="7" xfId="8" applyFont="1" applyBorder="1" applyAlignment="1" applyProtection="1">
      <alignment horizontal="center" vertical="center" textRotation="255" shrinkToFit="1"/>
      <protection hidden="1"/>
    </xf>
    <xf numFmtId="0" fontId="42" fillId="0" borderId="5" xfId="8" applyFont="1" applyBorder="1" applyAlignment="1" applyProtection="1">
      <alignment horizontal="center" vertical="center" textRotation="255" shrinkToFit="1"/>
      <protection hidden="1"/>
    </xf>
    <xf numFmtId="49" fontId="43" fillId="0" borderId="21" xfId="8" applyNumberFormat="1" applyFont="1" applyBorder="1" applyAlignment="1" applyProtection="1">
      <alignment horizontal="center" textRotation="255" shrinkToFit="1"/>
      <protection hidden="1"/>
    </xf>
    <xf numFmtId="49" fontId="43" fillId="0" borderId="5" xfId="8" applyNumberFormat="1" applyFont="1" applyBorder="1" applyAlignment="1" applyProtection="1">
      <alignment horizontal="center" textRotation="255" shrinkToFit="1"/>
      <protection hidden="1"/>
    </xf>
    <xf numFmtId="0" fontId="42" fillId="0" borderId="21" xfId="8" applyFont="1" applyBorder="1" applyAlignment="1" applyProtection="1">
      <alignment horizontal="center" vertical="center" shrinkToFit="1"/>
      <protection hidden="1"/>
    </xf>
    <xf numFmtId="0" fontId="42" fillId="0" borderId="7" xfId="8" applyFont="1" applyBorder="1" applyAlignment="1" applyProtection="1">
      <alignment horizontal="center" vertical="center" shrinkToFit="1"/>
      <protection hidden="1"/>
    </xf>
    <xf numFmtId="0" fontId="42" fillId="0" borderId="5" xfId="8" applyFont="1" applyBorder="1" applyAlignment="1" applyProtection="1">
      <alignment horizontal="center" vertical="center" shrinkToFit="1"/>
      <protection hidden="1"/>
    </xf>
    <xf numFmtId="0" fontId="37" fillId="0" borderId="6" xfId="8" applyFont="1" applyBorder="1" applyAlignment="1" applyProtection="1">
      <alignment horizontal="center" vertical="center" shrinkToFit="1"/>
      <protection hidden="1"/>
    </xf>
    <xf numFmtId="0" fontId="40" fillId="0" borderId="0" xfId="8" applyFont="1" applyAlignment="1" applyProtection="1">
      <alignment horizontal="distributed" vertical="center"/>
      <protection hidden="1"/>
    </xf>
    <xf numFmtId="0" fontId="43" fillId="0" borderId="2" xfId="8" applyFont="1" applyBorder="1" applyAlignment="1" applyProtection="1">
      <alignment horizontal="center" vertical="center"/>
      <protection hidden="1"/>
    </xf>
    <xf numFmtId="0" fontId="43" fillId="0" borderId="12" xfId="8" applyFont="1" applyBorder="1" applyAlignment="1" applyProtection="1">
      <alignment horizontal="center" vertical="center"/>
      <protection hidden="1"/>
    </xf>
    <xf numFmtId="0" fontId="46" fillId="0" borderId="0" xfId="8" applyFont="1" applyAlignment="1">
      <alignment horizontal="center" vertical="center"/>
    </xf>
    <xf numFmtId="0" fontId="69" fillId="0" borderId="6" xfId="8" applyFont="1" applyBorder="1" applyAlignment="1">
      <alignment horizontal="distributed" vertical="center"/>
    </xf>
    <xf numFmtId="0" fontId="45" fillId="0" borderId="6" xfId="8" applyFont="1" applyBorder="1" applyAlignment="1">
      <alignment horizontal="left" vertical="center" indent="1" shrinkToFit="1"/>
    </xf>
    <xf numFmtId="0" fontId="45" fillId="0" borderId="0" xfId="8" applyFont="1" applyAlignment="1">
      <alignment horizontal="distributed" vertical="center"/>
    </xf>
    <xf numFmtId="3" fontId="47" fillId="0" borderId="0" xfId="8" applyNumberFormat="1" applyFont="1" applyAlignment="1">
      <alignment horizontal="right" vertical="center"/>
    </xf>
    <xf numFmtId="0" fontId="2" fillId="0" borderId="0" xfId="14" applyAlignment="1">
      <alignment horizontal="distributed" vertical="center"/>
    </xf>
    <xf numFmtId="0" fontId="2" fillId="0" borderId="45" xfId="14" applyBorder="1" applyAlignment="1">
      <alignment horizontal="distributed" vertical="center"/>
    </xf>
    <xf numFmtId="0" fontId="66" fillId="4" borderId="46" xfId="8" applyFont="1" applyFill="1" applyBorder="1" applyAlignment="1">
      <alignment horizontal="center" vertical="center"/>
    </xf>
    <xf numFmtId="0" fontId="66" fillId="4" borderId="47" xfId="8" applyFont="1" applyFill="1" applyBorder="1" applyAlignment="1">
      <alignment horizontal="center" vertical="center"/>
    </xf>
    <xf numFmtId="41" fontId="47" fillId="0" borderId="6" xfId="8" applyNumberFormat="1" applyFont="1" applyBorder="1" applyAlignment="1">
      <alignment horizontal="right" vertical="center"/>
    </xf>
    <xf numFmtId="0" fontId="45" fillId="0" borderId="6" xfId="8" applyFont="1" applyBorder="1" applyAlignment="1">
      <alignment horizontal="distributed" vertical="center"/>
    </xf>
    <xf numFmtId="41" fontId="48" fillId="0" borderId="0" xfId="8" applyNumberFormat="1" applyFont="1" applyAlignment="1">
      <alignment horizontal="right" vertical="center"/>
    </xf>
    <xf numFmtId="41" fontId="48" fillId="0" borderId="6" xfId="8" applyNumberFormat="1" applyFont="1" applyBorder="1" applyAlignment="1">
      <alignment horizontal="right" vertical="center"/>
    </xf>
    <xf numFmtId="0" fontId="45" fillId="0" borderId="0" xfId="8" applyFont="1" applyAlignment="1">
      <alignment horizontal="center" vertical="center"/>
    </xf>
    <xf numFmtId="176" fontId="45" fillId="0" borderId="0" xfId="8" applyNumberFormat="1" applyFont="1" applyAlignment="1">
      <alignment horizontal="right" vertical="center" indent="1"/>
    </xf>
    <xf numFmtId="41" fontId="49" fillId="0" borderId="18" xfId="8" applyNumberFormat="1" applyFont="1" applyBorder="1" applyAlignment="1">
      <alignment horizontal="right" vertical="center"/>
    </xf>
    <xf numFmtId="41" fontId="49" fillId="0" borderId="16" xfId="8" applyNumberFormat="1" applyFont="1" applyBorder="1" applyAlignment="1">
      <alignment horizontal="right" vertical="center"/>
    </xf>
    <xf numFmtId="41" fontId="49" fillId="0" borderId="19" xfId="8" applyNumberFormat="1" applyFont="1" applyBorder="1" applyAlignment="1">
      <alignment horizontal="right" vertical="center"/>
    </xf>
    <xf numFmtId="41" fontId="49" fillId="0" borderId="0" xfId="8" applyNumberFormat="1" applyFont="1" applyAlignment="1">
      <alignment horizontal="right" vertical="center"/>
    </xf>
    <xf numFmtId="41" fontId="49" fillId="0" borderId="3" xfId="8" applyNumberFormat="1" applyFont="1" applyBorder="1" applyAlignment="1">
      <alignment horizontal="right" vertical="center"/>
    </xf>
    <xf numFmtId="41" fontId="49" fillId="0" borderId="6" xfId="8" applyNumberFormat="1" applyFont="1" applyBorder="1" applyAlignment="1">
      <alignment horizontal="right" vertical="center"/>
    </xf>
    <xf numFmtId="0" fontId="50" fillId="0" borderId="0" xfId="8" applyFont="1" applyAlignment="1">
      <alignment horizontal="distributed" vertical="center" indent="4"/>
    </xf>
    <xf numFmtId="0" fontId="37" fillId="0" borderId="6" xfId="8" applyFont="1" applyBorder="1" applyAlignment="1">
      <alignment vertical="center" shrinkToFit="1"/>
    </xf>
  </cellXfs>
  <cellStyles count="15">
    <cellStyle name="ハイパーリンク 2" xfId="7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3" xr:uid="{00000000-0005-0000-0000-000004000000}"/>
    <cellStyle name="標準 2 3" xfId="8" xr:uid="{00000000-0005-0000-0000-000005000000}"/>
    <cellStyle name="標準 3" xfId="4" xr:uid="{00000000-0005-0000-0000-000006000000}"/>
    <cellStyle name="標準 3 2" xfId="10" xr:uid="{3CFA3413-1330-4655-B08C-269100BA38F7}"/>
    <cellStyle name="標準 4" xfId="6" xr:uid="{00000000-0005-0000-0000-000007000000}"/>
    <cellStyle name="標準 4 2" xfId="9" xr:uid="{5FEE9EF6-E605-483B-9A8E-F216E5D2F41A}"/>
    <cellStyle name="標準 4 3" xfId="11" xr:uid="{E7FB5635-197C-4FCA-90A5-A203F4EA0C9C}"/>
    <cellStyle name="標準 4 4" xfId="14" xr:uid="{16732AF4-7E19-4309-B76D-1B1B00C41062}"/>
    <cellStyle name="標準 5" xfId="12" xr:uid="{10A92038-4DEF-45A4-B4C8-0001CB16EA43}"/>
    <cellStyle name="標準 6" xfId="13" xr:uid="{250719A4-E91B-40E8-B9D0-1F7627F1C87F}"/>
    <cellStyle name="標準_2010os-senshuken 2" xfId="5" xr:uid="{00000000-0005-0000-0000-000008000000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223669</xdr:colOff>
      <xdr:row>23</xdr:row>
      <xdr:rowOff>81579</xdr:rowOff>
    </xdr:from>
    <xdr:to>
      <xdr:col>1</xdr:col>
      <xdr:colOff>5580080</xdr:colOff>
      <xdr:row>32</xdr:row>
      <xdr:rowOff>25550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20E5EB-A24E-4B66-A41E-8F6189B7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" r="892"/>
        <a:stretch/>
      </xdr:blipFill>
      <xdr:spPr bwMode="auto">
        <a:xfrm>
          <a:off x="833269" y="5133639"/>
          <a:ext cx="5356411" cy="14527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33619</xdr:colOff>
      <xdr:row>61</xdr:row>
      <xdr:rowOff>100852</xdr:rowOff>
    </xdr:from>
    <xdr:to>
      <xdr:col>1</xdr:col>
      <xdr:colOff>5909983</xdr:colOff>
      <xdr:row>72</xdr:row>
      <xdr:rowOff>92167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89F9E4-92FD-4863-9CCF-FFEE3DE2F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8593" r="32649" b="35960"/>
        <a:stretch/>
      </xdr:blipFill>
      <xdr:spPr>
        <a:xfrm>
          <a:off x="643219" y="11896612"/>
          <a:ext cx="5876364" cy="1835355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38</xdr:row>
      <xdr:rowOff>21424</xdr:rowOff>
    </xdr:from>
    <xdr:to>
      <xdr:col>1</xdr:col>
      <xdr:colOff>5509259</xdr:colOff>
      <xdr:row>49</xdr:row>
      <xdr:rowOff>129222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BDE200A-1FB0-4153-81AC-A1A73921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9180" y="7923364"/>
          <a:ext cx="5059679" cy="1951838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14</xdr:row>
      <xdr:rowOff>66675</xdr:rowOff>
    </xdr:from>
    <xdr:to>
      <xdr:col>1</xdr:col>
      <xdr:colOff>5029200</xdr:colOff>
      <xdr:row>22</xdr:row>
      <xdr:rowOff>156684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9965A97-2E9E-4F72-A50A-AA86E08C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916555"/>
          <a:ext cx="4781549" cy="143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26</xdr:row>
      <xdr:rowOff>91440</xdr:rowOff>
    </xdr:from>
    <xdr:to>
      <xdr:col>1</xdr:col>
      <xdr:colOff>5684520</xdr:colOff>
      <xdr:row>31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5BAE730-E689-F857-6962-95F17AB85CFC}"/>
            </a:ext>
          </a:extLst>
        </xdr:cNvPr>
        <xdr:cNvSpPr/>
      </xdr:nvSpPr>
      <xdr:spPr bwMode="auto">
        <a:xfrm>
          <a:off x="655320" y="5646420"/>
          <a:ext cx="5638800" cy="861060"/>
        </a:xfrm>
        <a:prstGeom prst="ellipse">
          <a:avLst/>
        </a:prstGeom>
        <a:noFill/>
        <a:ln w="28575" cap="flat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16</xdr:row>
      <xdr:rowOff>459105</xdr:rowOff>
    </xdr:from>
    <xdr:to>
      <xdr:col>21</xdr:col>
      <xdr:colOff>11430</xdr:colOff>
      <xdr:row>17</xdr:row>
      <xdr:rowOff>70485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A364EB-0091-431F-A751-B331B70B6478}"/>
            </a:ext>
          </a:extLst>
        </xdr:cNvPr>
        <xdr:cNvSpPr txBox="1"/>
      </xdr:nvSpPr>
      <xdr:spPr>
        <a:xfrm>
          <a:off x="10155555" y="4097655"/>
          <a:ext cx="64770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24</xdr:col>
      <xdr:colOff>106680</xdr:colOff>
      <xdr:row>16</xdr:row>
      <xdr:rowOff>459105</xdr:rowOff>
    </xdr:from>
    <xdr:to>
      <xdr:col>31</xdr:col>
      <xdr:colOff>11430</xdr:colOff>
      <xdr:row>17</xdr:row>
      <xdr:rowOff>70485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236E06-7065-4DA2-BCFA-B67F89032540}"/>
            </a:ext>
          </a:extLst>
        </xdr:cNvPr>
        <xdr:cNvSpPr txBox="1"/>
      </xdr:nvSpPr>
      <xdr:spPr>
        <a:xfrm>
          <a:off x="13289280" y="4097655"/>
          <a:ext cx="64770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16</xdr:col>
      <xdr:colOff>116205</xdr:colOff>
      <xdr:row>16</xdr:row>
      <xdr:rowOff>354330</xdr:rowOff>
    </xdr:from>
    <xdr:to>
      <xdr:col>19</xdr:col>
      <xdr:colOff>9525</xdr:colOff>
      <xdr:row>16</xdr:row>
      <xdr:rowOff>571500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F46A2B-B6BD-43CE-9D8E-6F72FFC28CE8}"/>
            </a:ext>
          </a:extLst>
        </xdr:cNvPr>
        <xdr:cNvSpPr txBox="1"/>
      </xdr:nvSpPr>
      <xdr:spPr>
        <a:xfrm>
          <a:off x="10412730" y="3992880"/>
          <a:ext cx="26479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27</xdr:col>
      <xdr:colOff>1905</xdr:colOff>
      <xdr:row>16</xdr:row>
      <xdr:rowOff>354330</xdr:rowOff>
    </xdr:from>
    <xdr:to>
      <xdr:col>29</xdr:col>
      <xdr:colOff>19050</xdr:colOff>
      <xdr:row>16</xdr:row>
      <xdr:rowOff>571500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C7E2F61-B88F-4B95-A528-042F08B87213}"/>
            </a:ext>
          </a:extLst>
        </xdr:cNvPr>
        <xdr:cNvSpPr txBox="1"/>
      </xdr:nvSpPr>
      <xdr:spPr>
        <a:xfrm>
          <a:off x="13555980" y="3992880"/>
          <a:ext cx="26479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24</xdr:col>
      <xdr:colOff>97155</xdr:colOff>
      <xdr:row>3</xdr:row>
      <xdr:rowOff>152400</xdr:rowOff>
    </xdr:from>
    <xdr:to>
      <xdr:col>29</xdr:col>
      <xdr:colOff>99060</xdr:colOff>
      <xdr:row>4</xdr:row>
      <xdr:rowOff>15240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20162CF-DD6F-403D-9275-F33D608BAE75}"/>
            </a:ext>
          </a:extLst>
        </xdr:cNvPr>
        <xdr:cNvSpPr txBox="1"/>
      </xdr:nvSpPr>
      <xdr:spPr>
        <a:xfrm>
          <a:off x="11671935" y="876300"/>
          <a:ext cx="573405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37</xdr:col>
      <xdr:colOff>106680</xdr:colOff>
      <xdr:row>16</xdr:row>
      <xdr:rowOff>459105</xdr:rowOff>
    </xdr:from>
    <xdr:to>
      <xdr:col>43</xdr:col>
      <xdr:colOff>11430</xdr:colOff>
      <xdr:row>17</xdr:row>
      <xdr:rowOff>70485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B16C9-EAE7-4626-B4EC-76116F85FE14}"/>
            </a:ext>
          </a:extLst>
        </xdr:cNvPr>
        <xdr:cNvSpPr txBox="1"/>
      </xdr:nvSpPr>
      <xdr:spPr>
        <a:xfrm>
          <a:off x="11681460" y="2394585"/>
          <a:ext cx="5791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40</xdr:col>
      <xdr:colOff>1905</xdr:colOff>
      <xdr:row>16</xdr:row>
      <xdr:rowOff>354330</xdr:rowOff>
    </xdr:from>
    <xdr:to>
      <xdr:col>42</xdr:col>
      <xdr:colOff>19050</xdr:colOff>
      <xdr:row>16</xdr:row>
      <xdr:rowOff>571500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2994E-5FA5-44E5-BBFE-AB961E811A60}"/>
            </a:ext>
          </a:extLst>
        </xdr:cNvPr>
        <xdr:cNvSpPr txBox="1"/>
      </xdr:nvSpPr>
      <xdr:spPr>
        <a:xfrm>
          <a:off x="11919585" y="2289810"/>
          <a:ext cx="24574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16</xdr:col>
      <xdr:colOff>0</xdr:colOff>
      <xdr:row>4</xdr:row>
      <xdr:rowOff>7620</xdr:rowOff>
    </xdr:from>
    <xdr:to>
      <xdr:col>23</xdr:col>
      <xdr:colOff>0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2F97405-CE6D-415B-BCDE-1443A1680E41}"/>
            </a:ext>
          </a:extLst>
        </xdr:cNvPr>
        <xdr:cNvCxnSpPr/>
      </xdr:nvCxnSpPr>
      <xdr:spPr bwMode="auto">
        <a:xfrm flipV="1">
          <a:off x="8983980" y="102870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0</xdr:colOff>
      <xdr:row>5</xdr:row>
      <xdr:rowOff>7620</xdr:rowOff>
    </xdr:from>
    <xdr:to>
      <xdr:col>23</xdr:col>
      <xdr:colOff>0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5E42006-F541-4FC7-3C88-A203ADB49C3A}"/>
            </a:ext>
          </a:extLst>
        </xdr:cNvPr>
        <xdr:cNvCxnSpPr/>
      </xdr:nvCxnSpPr>
      <xdr:spPr bwMode="auto">
        <a:xfrm flipV="1">
          <a:off x="8983980" y="12649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7620</xdr:colOff>
      <xdr:row>6</xdr:row>
      <xdr:rowOff>0</xdr:rowOff>
    </xdr:from>
    <xdr:to>
      <xdr:col>23</xdr:col>
      <xdr:colOff>7620</xdr:colOff>
      <xdr:row>6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A0087C2-7279-739F-9A1F-0CE1B791E4FD}"/>
            </a:ext>
          </a:extLst>
        </xdr:cNvPr>
        <xdr:cNvCxnSpPr/>
      </xdr:nvCxnSpPr>
      <xdr:spPr bwMode="auto">
        <a:xfrm flipV="1">
          <a:off x="8991600" y="14935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16</xdr:row>
      <xdr:rowOff>459105</xdr:rowOff>
    </xdr:from>
    <xdr:to>
      <xdr:col>21</xdr:col>
      <xdr:colOff>11430</xdr:colOff>
      <xdr:row>17</xdr:row>
      <xdr:rowOff>70485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79A47-118A-42E5-9408-9B04ADA9AE1C}"/>
            </a:ext>
          </a:extLst>
        </xdr:cNvPr>
        <xdr:cNvSpPr txBox="1"/>
      </xdr:nvSpPr>
      <xdr:spPr>
        <a:xfrm>
          <a:off x="6057900" y="2394585"/>
          <a:ext cx="59055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24</xdr:col>
      <xdr:colOff>106680</xdr:colOff>
      <xdr:row>16</xdr:row>
      <xdr:rowOff>459105</xdr:rowOff>
    </xdr:from>
    <xdr:to>
      <xdr:col>31</xdr:col>
      <xdr:colOff>11430</xdr:colOff>
      <xdr:row>17</xdr:row>
      <xdr:rowOff>70485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AD7C6-C52D-493E-A4DF-8F2CB290A195}"/>
            </a:ext>
          </a:extLst>
        </xdr:cNvPr>
        <xdr:cNvSpPr txBox="1"/>
      </xdr:nvSpPr>
      <xdr:spPr>
        <a:xfrm>
          <a:off x="8641080" y="2394585"/>
          <a:ext cx="59055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16</xdr:col>
      <xdr:colOff>116205</xdr:colOff>
      <xdr:row>16</xdr:row>
      <xdr:rowOff>354330</xdr:rowOff>
    </xdr:from>
    <xdr:to>
      <xdr:col>19</xdr:col>
      <xdr:colOff>9525</xdr:colOff>
      <xdr:row>16</xdr:row>
      <xdr:rowOff>571500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E91966-B75E-4021-BDF6-7D976E007CCF}"/>
            </a:ext>
          </a:extLst>
        </xdr:cNvPr>
        <xdr:cNvSpPr txBox="1"/>
      </xdr:nvSpPr>
      <xdr:spPr>
        <a:xfrm>
          <a:off x="6296025" y="2289810"/>
          <a:ext cx="236220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27</xdr:col>
      <xdr:colOff>1905</xdr:colOff>
      <xdr:row>16</xdr:row>
      <xdr:rowOff>354330</xdr:rowOff>
    </xdr:from>
    <xdr:to>
      <xdr:col>29</xdr:col>
      <xdr:colOff>19050</xdr:colOff>
      <xdr:row>16</xdr:row>
      <xdr:rowOff>571500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C4653D5-FB8D-4309-AA94-55F0ACC85491}"/>
            </a:ext>
          </a:extLst>
        </xdr:cNvPr>
        <xdr:cNvSpPr txBox="1"/>
      </xdr:nvSpPr>
      <xdr:spPr>
        <a:xfrm>
          <a:off x="8879205" y="2289810"/>
          <a:ext cx="24574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24</xdr:col>
      <xdr:colOff>76201</xdr:colOff>
      <xdr:row>3</xdr:row>
      <xdr:rowOff>152400</xdr:rowOff>
    </xdr:from>
    <xdr:to>
      <xdr:col>29</xdr:col>
      <xdr:colOff>99061</xdr:colOff>
      <xdr:row>3</xdr:row>
      <xdr:rowOff>281940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A8D6AE-5564-40C3-BEDD-29AFA2688B81}"/>
            </a:ext>
          </a:extLst>
        </xdr:cNvPr>
        <xdr:cNvSpPr txBox="1"/>
      </xdr:nvSpPr>
      <xdr:spPr>
        <a:xfrm>
          <a:off x="12298681" y="876300"/>
          <a:ext cx="5943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37</xdr:col>
      <xdr:colOff>106680</xdr:colOff>
      <xdr:row>16</xdr:row>
      <xdr:rowOff>459105</xdr:rowOff>
    </xdr:from>
    <xdr:to>
      <xdr:col>43</xdr:col>
      <xdr:colOff>11430</xdr:colOff>
      <xdr:row>17</xdr:row>
      <xdr:rowOff>70485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3DD205-BC19-4253-B8AE-B3815EAD5260}"/>
            </a:ext>
          </a:extLst>
        </xdr:cNvPr>
        <xdr:cNvSpPr txBox="1"/>
      </xdr:nvSpPr>
      <xdr:spPr>
        <a:xfrm>
          <a:off x="11681460" y="2394585"/>
          <a:ext cx="5791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　　秒</a:t>
          </a:r>
        </a:p>
      </xdr:txBody>
    </xdr:sp>
    <xdr:clientData/>
  </xdr:twoCellAnchor>
  <xdr:twoCellAnchor>
    <xdr:from>
      <xdr:col>40</xdr:col>
      <xdr:colOff>1905</xdr:colOff>
      <xdr:row>16</xdr:row>
      <xdr:rowOff>354330</xdr:rowOff>
    </xdr:from>
    <xdr:to>
      <xdr:col>42</xdr:col>
      <xdr:colOff>19050</xdr:colOff>
      <xdr:row>16</xdr:row>
      <xdr:rowOff>571500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2C87F5F-829C-4094-9052-7A709478E9BA}"/>
            </a:ext>
          </a:extLst>
        </xdr:cNvPr>
        <xdr:cNvSpPr txBox="1"/>
      </xdr:nvSpPr>
      <xdr:spPr>
        <a:xfrm>
          <a:off x="11919585" y="2289810"/>
          <a:ext cx="245745" cy="21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ｍ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23</xdr:col>
      <xdr:colOff>0</xdr:colOff>
      <xdr:row>4</xdr:row>
      <xdr:rowOff>228600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C9A5C73-5260-946C-AF21-355B8BE58684}"/>
            </a:ext>
          </a:extLst>
        </xdr:cNvPr>
        <xdr:cNvCxnSpPr/>
      </xdr:nvCxnSpPr>
      <xdr:spPr bwMode="auto">
        <a:xfrm flipV="1">
          <a:off x="8983980" y="102108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99060</xdr:colOff>
      <xdr:row>5</xdr:row>
      <xdr:rowOff>7620</xdr:rowOff>
    </xdr:from>
    <xdr:to>
      <xdr:col>22</xdr:col>
      <xdr:colOff>426720</xdr:colOff>
      <xdr:row>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D457B2B-63D8-2F57-907F-D2B521DDD42C}"/>
            </a:ext>
          </a:extLst>
        </xdr:cNvPr>
        <xdr:cNvCxnSpPr/>
      </xdr:nvCxnSpPr>
      <xdr:spPr bwMode="auto">
        <a:xfrm flipV="1">
          <a:off x="8968740" y="12649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7620</xdr:colOff>
      <xdr:row>6</xdr:row>
      <xdr:rowOff>0</xdr:rowOff>
    </xdr:from>
    <xdr:to>
      <xdr:col>23</xdr:col>
      <xdr:colOff>7620</xdr:colOff>
      <xdr:row>6</xdr:row>
      <xdr:rowOff>228600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7B0592E-F461-0310-6F0C-28C13D6908C2}"/>
            </a:ext>
          </a:extLst>
        </xdr:cNvPr>
        <xdr:cNvCxnSpPr/>
      </xdr:nvCxnSpPr>
      <xdr:spPr bwMode="auto">
        <a:xfrm flipV="1">
          <a:off x="8991600" y="1493520"/>
          <a:ext cx="89916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0CF7-99CF-4FD9-AC37-A81C523ABA9B}">
  <dimension ref="B2:B91"/>
  <sheetViews>
    <sheetView showGridLines="0" tabSelected="1" zoomScaleNormal="100" workbookViewId="0">
      <selection activeCell="B54" sqref="B54"/>
    </sheetView>
  </sheetViews>
  <sheetFormatPr defaultColWidth="8.88671875" defaultRowHeight="13.2"/>
  <cols>
    <col min="1" max="1" width="8.88671875" style="349"/>
    <col min="2" max="2" width="86.21875" style="349" customWidth="1"/>
    <col min="3" max="16384" width="8.88671875" style="349"/>
  </cols>
  <sheetData>
    <row r="2" spans="2:2" ht="23.4">
      <c r="B2" s="348" t="s">
        <v>112</v>
      </c>
    </row>
    <row r="4" spans="2:2">
      <c r="B4" s="349" t="s">
        <v>113</v>
      </c>
    </row>
    <row r="5" spans="2:2">
      <c r="B5" s="349" t="s">
        <v>114</v>
      </c>
    </row>
    <row r="6" spans="2:2">
      <c r="B6" s="349" t="s">
        <v>115</v>
      </c>
    </row>
    <row r="7" spans="2:2">
      <c r="B7" s="349" t="s">
        <v>116</v>
      </c>
    </row>
    <row r="8" spans="2:2">
      <c r="B8" s="349" t="s">
        <v>117</v>
      </c>
    </row>
    <row r="9" spans="2:2">
      <c r="B9" s="349" t="s">
        <v>118</v>
      </c>
    </row>
    <row r="10" spans="2:2">
      <c r="B10" s="349" t="s">
        <v>119</v>
      </c>
    </row>
    <row r="11" spans="2:2">
      <c r="B11" s="349" t="s">
        <v>120</v>
      </c>
    </row>
    <row r="12" spans="2:2">
      <c r="B12" s="349" t="s">
        <v>190</v>
      </c>
    </row>
    <row r="13" spans="2:2" ht="16.2">
      <c r="B13" s="350" t="s">
        <v>121</v>
      </c>
    </row>
    <row r="14" spans="2:2" ht="39.6">
      <c r="B14" s="351" t="s">
        <v>122</v>
      </c>
    </row>
    <row r="23" spans="2:2" ht="68.25" customHeight="1">
      <c r="B23" s="351" t="s">
        <v>129</v>
      </c>
    </row>
    <row r="35" spans="2:2" ht="26.4">
      <c r="B35" s="406" t="s">
        <v>314</v>
      </c>
    </row>
    <row r="36" spans="2:2">
      <c r="B36" s="351"/>
    </row>
    <row r="37" spans="2:2">
      <c r="B37" s="349" t="s">
        <v>130</v>
      </c>
    </row>
    <row r="55" spans="2:2">
      <c r="B55" s="349" t="s">
        <v>123</v>
      </c>
    </row>
    <row r="57" spans="2:2" ht="16.2">
      <c r="B57" s="350" t="s">
        <v>124</v>
      </c>
    </row>
    <row r="59" spans="2:2" s="379" customFormat="1">
      <c r="B59" s="381" t="s">
        <v>202</v>
      </c>
    </row>
    <row r="75" spans="2:2" s="379" customFormat="1" ht="33.75" customHeight="1">
      <c r="B75" s="380" t="s">
        <v>198</v>
      </c>
    </row>
    <row r="76" spans="2:2" s="379" customFormat="1"/>
    <row r="77" spans="2:2" s="379" customFormat="1" ht="33.75" customHeight="1">
      <c r="B77" s="380" t="s">
        <v>199</v>
      </c>
    </row>
    <row r="78" spans="2:2" s="379" customFormat="1"/>
    <row r="79" spans="2:2" s="379" customFormat="1">
      <c r="B79" s="381" t="s">
        <v>200</v>
      </c>
    </row>
    <row r="80" spans="2:2" s="379" customFormat="1">
      <c r="B80" s="381"/>
    </row>
    <row r="81" spans="2:2" s="379" customFormat="1" ht="33.75" customHeight="1">
      <c r="B81" s="380" t="s">
        <v>201</v>
      </c>
    </row>
    <row r="82" spans="2:2" s="379" customFormat="1"/>
    <row r="83" spans="2:2" s="379" customFormat="1"/>
    <row r="84" spans="2:2" s="379" customFormat="1" ht="16.2">
      <c r="B84" s="382" t="s">
        <v>125</v>
      </c>
    </row>
    <row r="85" spans="2:2" s="379" customFormat="1"/>
    <row r="86" spans="2:2" s="379" customFormat="1">
      <c r="B86" s="379" t="s">
        <v>126</v>
      </c>
    </row>
    <row r="87" spans="2:2" s="379" customFormat="1"/>
    <row r="88" spans="2:2" s="379" customFormat="1">
      <c r="B88" s="379" t="s">
        <v>127</v>
      </c>
    </row>
    <row r="89" spans="2:2" s="379" customFormat="1" ht="23.4">
      <c r="B89" s="342" t="s">
        <v>191</v>
      </c>
    </row>
    <row r="90" spans="2:2" s="379" customFormat="1"/>
    <row r="91" spans="2:2" s="379" customFormat="1">
      <c r="B91" s="379" t="s">
        <v>128</v>
      </c>
    </row>
  </sheetData>
  <phoneticPr fontId="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W75"/>
  <sheetViews>
    <sheetView view="pageBreakPreview" zoomScaleNormal="100" zoomScaleSheetLayoutView="100" workbookViewId="0">
      <selection activeCell="C3" sqref="C3:F3"/>
    </sheetView>
  </sheetViews>
  <sheetFormatPr defaultColWidth="8.88671875" defaultRowHeight="12.6"/>
  <cols>
    <col min="1" max="1" width="8.88671875" style="18" customWidth="1"/>
    <col min="2" max="2" width="6.77734375" style="18" customWidth="1"/>
    <col min="3" max="4" width="7.77734375" style="18" customWidth="1"/>
    <col min="5" max="6" width="8.88671875" style="18" customWidth="1"/>
    <col min="7" max="7" width="10.109375" style="18" customWidth="1"/>
    <col min="8" max="8" width="5.44140625" style="18" customWidth="1"/>
    <col min="9" max="9" width="6.88671875" style="18" customWidth="1"/>
    <col min="10" max="10" width="10.109375" style="18" customWidth="1"/>
    <col min="11" max="11" width="11.33203125" style="18" customWidth="1"/>
    <col min="12" max="12" width="10.109375" style="18" customWidth="1"/>
    <col min="13" max="13" width="10.109375" style="18" hidden="1" customWidth="1"/>
    <col min="14" max="14" width="24.6640625" style="18" customWidth="1"/>
    <col min="15" max="20" width="1.6640625" style="85" customWidth="1"/>
    <col min="21" max="21" width="2.109375" style="85" hidden="1" customWidth="1"/>
    <col min="22" max="22" width="2.109375" style="18" hidden="1" customWidth="1"/>
    <col min="23" max="23" width="6.44140625" style="18" customWidth="1"/>
    <col min="24" max="24" width="24.6640625" style="18" customWidth="1"/>
    <col min="25" max="30" width="1.6640625" style="85" customWidth="1"/>
    <col min="31" max="31" width="1.6640625" style="85" hidden="1" customWidth="1"/>
    <col min="32" max="32" width="1.6640625" style="18" hidden="1" customWidth="1"/>
    <col min="33" max="33" width="6.44140625" style="18" customWidth="1"/>
    <col min="34" max="34" width="6.109375" style="18" hidden="1" customWidth="1"/>
    <col min="35" max="35" width="8.21875" style="18" hidden="1" customWidth="1"/>
    <col min="36" max="36" width="3.6640625" style="18" hidden="1" customWidth="1"/>
    <col min="37" max="37" width="24.6640625" style="18" customWidth="1"/>
    <col min="38" max="43" width="1.6640625" style="85" customWidth="1"/>
    <col min="44" max="44" width="9.44140625" style="18" hidden="1" customWidth="1"/>
    <col min="45" max="45" width="6.44140625" style="18" customWidth="1"/>
    <col min="46" max="46" width="11.6640625" style="18" hidden="1" customWidth="1"/>
    <col min="47" max="52" width="1.6640625" style="85" hidden="1" customWidth="1"/>
    <col min="53" max="53" width="9.44140625" style="18" hidden="1" customWidth="1"/>
    <col min="54" max="54" width="1.88671875" style="18" hidden="1" customWidth="1"/>
    <col min="55" max="56" width="7" style="18" customWidth="1"/>
    <col min="57" max="59" width="2.88671875" style="18" customWidth="1"/>
    <col min="60" max="60" width="22.6640625" style="83" bestFit="1" customWidth="1"/>
    <col min="61" max="61" width="7" style="17" customWidth="1"/>
    <col min="62" max="62" width="7" style="43" customWidth="1"/>
    <col min="63" max="63" width="17.77734375" style="43" customWidth="1"/>
    <col min="64" max="64" width="17.77734375" style="45" customWidth="1"/>
    <col min="65" max="65" width="5.77734375" style="45" customWidth="1"/>
    <col min="66" max="66" width="21.109375" style="45" customWidth="1"/>
    <col min="67" max="68" width="5.77734375" style="45" customWidth="1"/>
    <col min="69" max="75" width="5.77734375" style="17" customWidth="1"/>
    <col min="76" max="16384" width="8.88671875" style="18"/>
  </cols>
  <sheetData>
    <row r="1" spans="1:75" ht="25.2">
      <c r="A1" s="520" t="s">
        <v>197</v>
      </c>
      <c r="B1" s="520"/>
      <c r="C1" s="390">
        <v>79</v>
      </c>
      <c r="D1" s="530" t="s">
        <v>312</v>
      </c>
      <c r="E1" s="530"/>
      <c r="F1" s="530"/>
      <c r="G1" s="530"/>
      <c r="H1" s="530"/>
      <c r="I1" s="530"/>
      <c r="J1" s="530"/>
      <c r="K1" s="530"/>
      <c r="L1" s="530"/>
      <c r="M1" s="530"/>
      <c r="N1" s="8"/>
      <c r="O1" s="8"/>
      <c r="P1" s="8"/>
      <c r="Q1" s="8"/>
      <c r="R1" s="8"/>
      <c r="S1" s="8"/>
      <c r="T1" s="8"/>
      <c r="U1" s="8"/>
      <c r="V1" s="8"/>
      <c r="W1" s="8"/>
      <c r="X1" s="9" t="s">
        <v>66</v>
      </c>
      <c r="Y1" s="8"/>
      <c r="Z1" s="8"/>
      <c r="AA1" s="8"/>
      <c r="AB1" s="8"/>
      <c r="AC1" s="8"/>
      <c r="AD1" s="8"/>
      <c r="AE1" s="8"/>
      <c r="AF1" s="8"/>
      <c r="AG1" s="10"/>
      <c r="AH1" s="10"/>
      <c r="AI1" s="10"/>
      <c r="AJ1" s="10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10"/>
      <c r="BC1" s="10"/>
      <c r="BD1" s="10"/>
      <c r="BE1" s="10"/>
      <c r="BF1" s="10"/>
      <c r="BG1" s="11"/>
      <c r="BH1" s="12"/>
      <c r="BI1" s="13" t="s">
        <v>329</v>
      </c>
      <c r="BJ1" s="14"/>
      <c r="BK1" s="14"/>
      <c r="BL1" s="15"/>
      <c r="BM1" s="15"/>
      <c r="BN1" s="15"/>
      <c r="BO1" s="15"/>
      <c r="BP1" s="15"/>
      <c r="BQ1" s="16"/>
    </row>
    <row r="2" spans="1:75" ht="9" customHeight="1">
      <c r="A2" s="19"/>
      <c r="B2" s="19"/>
      <c r="C2" s="19"/>
      <c r="D2" s="19"/>
      <c r="E2" s="19"/>
      <c r="F2" s="19"/>
      <c r="G2" s="19"/>
      <c r="H2" s="19"/>
      <c r="I2" s="20"/>
      <c r="J2" s="19"/>
      <c r="K2" s="19"/>
      <c r="L2" s="19"/>
      <c r="M2" s="19"/>
      <c r="N2" s="19"/>
      <c r="O2" s="21"/>
      <c r="P2" s="21"/>
      <c r="Q2" s="21"/>
      <c r="R2" s="21"/>
      <c r="S2" s="21"/>
      <c r="T2" s="21"/>
      <c r="U2" s="21"/>
      <c r="V2" s="19"/>
      <c r="W2" s="19"/>
      <c r="X2" s="19"/>
      <c r="Y2" s="21"/>
      <c r="Z2" s="21"/>
      <c r="AA2" s="21"/>
      <c r="AB2" s="21"/>
      <c r="AC2" s="21"/>
      <c r="AD2" s="21"/>
      <c r="AE2" s="21"/>
      <c r="AF2" s="19"/>
      <c r="AK2" s="19"/>
      <c r="AL2" s="21"/>
      <c r="AM2" s="21"/>
      <c r="AN2" s="21"/>
      <c r="AO2" s="21"/>
      <c r="AP2" s="21"/>
      <c r="AQ2" s="21"/>
      <c r="AR2" s="19"/>
      <c r="AS2" s="19"/>
      <c r="AT2" s="19"/>
      <c r="AU2" s="21"/>
      <c r="AV2" s="21"/>
      <c r="AW2" s="21"/>
      <c r="AX2" s="21"/>
      <c r="AY2" s="21"/>
      <c r="AZ2" s="21"/>
      <c r="BA2" s="19"/>
      <c r="BH2" s="22"/>
      <c r="BI2" s="15" t="s">
        <v>1</v>
      </c>
      <c r="BJ2" s="15" t="s">
        <v>20</v>
      </c>
      <c r="BK2" s="15">
        <v>1</v>
      </c>
      <c r="BL2" s="15">
        <v>2</v>
      </c>
      <c r="BM2" s="15" t="s">
        <v>21</v>
      </c>
      <c r="BN2" s="15" t="s">
        <v>22</v>
      </c>
      <c r="BO2" s="23" t="s">
        <v>258</v>
      </c>
      <c r="BP2" s="24"/>
      <c r="BQ2" s="23"/>
      <c r="BR2" s="23"/>
      <c r="BS2" s="23"/>
      <c r="BT2" s="23"/>
      <c r="BU2" s="23"/>
      <c r="BV2" s="16"/>
      <c r="BW2" s="16"/>
    </row>
    <row r="3" spans="1:75" ht="23.25" customHeight="1">
      <c r="A3" s="521" t="s">
        <v>61</v>
      </c>
      <c r="B3" s="521"/>
      <c r="C3" s="524"/>
      <c r="D3" s="525"/>
      <c r="E3" s="525"/>
      <c r="F3" s="526"/>
      <c r="G3" s="26" t="s">
        <v>15</v>
      </c>
      <c r="H3" s="510" t="str">
        <f>IF(C3="","",VLOOKUP(C3,BN19:BR37,4,FALSE))</f>
        <v/>
      </c>
      <c r="I3" s="511"/>
      <c r="J3" s="28"/>
      <c r="K3" s="388"/>
      <c r="L3" s="27"/>
      <c r="M3" s="28"/>
      <c r="O3" s="29"/>
      <c r="P3" s="29"/>
      <c r="Q3" s="27" t="s">
        <v>9</v>
      </c>
      <c r="R3" s="29"/>
      <c r="S3" s="29"/>
      <c r="T3" s="29"/>
      <c r="U3" s="29"/>
      <c r="V3" s="27"/>
      <c r="X3" s="18" t="s">
        <v>335</v>
      </c>
      <c r="Y3" s="29"/>
      <c r="Z3" s="29"/>
      <c r="AA3" s="29"/>
      <c r="AB3" s="29"/>
      <c r="AC3" s="29"/>
      <c r="AD3" s="29"/>
      <c r="AE3" s="29"/>
      <c r="AF3" s="27"/>
      <c r="AK3" s="27"/>
      <c r="AL3" s="29"/>
      <c r="AM3" s="29"/>
      <c r="AN3" s="29"/>
      <c r="AO3" s="29"/>
      <c r="AP3" s="29"/>
      <c r="AQ3" s="29"/>
      <c r="AR3" s="27"/>
      <c r="AU3" s="29"/>
      <c r="AV3" s="29"/>
      <c r="AW3" s="29"/>
      <c r="AX3" s="29"/>
      <c r="AY3" s="29"/>
      <c r="AZ3" s="29"/>
      <c r="BA3" s="27"/>
      <c r="BG3" s="30"/>
      <c r="BH3" s="22"/>
      <c r="BI3" s="31" t="s">
        <v>284</v>
      </c>
      <c r="BJ3" s="31" t="s">
        <v>285</v>
      </c>
      <c r="BK3" s="31" t="s">
        <v>23</v>
      </c>
      <c r="BL3" s="31" t="s">
        <v>23</v>
      </c>
      <c r="BM3" s="32"/>
      <c r="BN3" s="32"/>
      <c r="BO3" s="32"/>
      <c r="BP3" s="24"/>
      <c r="BQ3" s="32"/>
      <c r="BR3" s="32"/>
      <c r="BS3" s="16"/>
    </row>
    <row r="4" spans="1:75" ht="23.4" customHeight="1">
      <c r="A4" s="521" t="s">
        <v>62</v>
      </c>
      <c r="B4" s="521"/>
      <c r="C4" s="527"/>
      <c r="D4" s="528"/>
      <c r="E4" s="528"/>
      <c r="F4" s="529"/>
      <c r="G4" s="33" t="s">
        <v>63</v>
      </c>
      <c r="H4" s="512" t="str">
        <f>IF(C3="","",VLOOKUP(C3,BN19:BR37,3,FALSE))</f>
        <v/>
      </c>
      <c r="I4" s="511"/>
      <c r="J4" s="35"/>
      <c r="K4" s="389"/>
      <c r="L4" s="34"/>
      <c r="M4" s="34"/>
      <c r="P4" s="410"/>
      <c r="Q4" s="411" t="s">
        <v>17</v>
      </c>
      <c r="R4" s="411"/>
      <c r="S4" s="411" t="s">
        <v>19</v>
      </c>
      <c r="T4" s="412"/>
      <c r="U4" s="412"/>
      <c r="V4" s="413" t="s">
        <v>334</v>
      </c>
      <c r="W4" s="414" t="s">
        <v>333</v>
      </c>
      <c r="X4" s="37" t="s">
        <v>16</v>
      </c>
      <c r="Y4" s="531" t="s">
        <v>18</v>
      </c>
      <c r="Z4" s="532"/>
      <c r="AA4" s="532"/>
      <c r="AB4" s="532"/>
      <c r="AC4" s="532"/>
      <c r="AD4" s="533"/>
      <c r="AE4" s="169"/>
      <c r="AF4" s="103"/>
      <c r="AG4" s="34"/>
      <c r="AK4" s="38"/>
      <c r="AL4" s="39"/>
      <c r="AM4" s="39"/>
      <c r="AN4" s="39"/>
      <c r="AO4" s="39"/>
      <c r="AP4" s="39"/>
      <c r="AQ4" s="39"/>
      <c r="AR4" s="40"/>
      <c r="AS4" s="38"/>
      <c r="AT4" s="38"/>
      <c r="AU4" s="41"/>
      <c r="AV4" s="41"/>
      <c r="AW4" s="41"/>
      <c r="AX4" s="41"/>
      <c r="AY4" s="41"/>
      <c r="AZ4" s="41"/>
      <c r="BA4" s="41"/>
      <c r="BB4" s="34"/>
      <c r="BG4" s="30"/>
      <c r="BH4" s="42"/>
      <c r="BL4" s="44"/>
      <c r="BM4" s="44"/>
      <c r="BN4" s="44"/>
      <c r="BQ4" s="46"/>
      <c r="BR4" s="46"/>
      <c r="BS4" s="46"/>
      <c r="BT4" s="46"/>
      <c r="BU4" s="46"/>
      <c r="BV4" s="46"/>
      <c r="BW4" s="46"/>
    </row>
    <row r="5" spans="1:75" ht="18.600000000000001" customHeight="1">
      <c r="A5" s="19"/>
      <c r="B5" s="47"/>
      <c r="C5" s="48"/>
      <c r="D5" s="48"/>
      <c r="E5" s="49"/>
      <c r="F5" s="49"/>
      <c r="H5" s="47"/>
      <c r="I5" s="49"/>
      <c r="J5" s="51"/>
      <c r="O5" s="50" t="s">
        <v>60</v>
      </c>
      <c r="P5" s="409"/>
      <c r="Q5" s="489" t="s">
        <v>203</v>
      </c>
      <c r="R5" s="490"/>
      <c r="S5" s="490" t="s">
        <v>204</v>
      </c>
      <c r="T5" s="490"/>
      <c r="U5" s="490"/>
      <c r="V5" s="490" t="s">
        <v>330</v>
      </c>
      <c r="W5" s="491" t="s">
        <v>264</v>
      </c>
      <c r="X5" s="54" t="s">
        <v>284</v>
      </c>
      <c r="Y5" s="126"/>
      <c r="Z5" s="127">
        <v>1</v>
      </c>
      <c r="AA5" s="52">
        <v>2</v>
      </c>
      <c r="AB5" s="128">
        <v>1</v>
      </c>
      <c r="AC5" s="53">
        <v>1</v>
      </c>
      <c r="AD5" s="128">
        <v>2</v>
      </c>
      <c r="AE5" s="499"/>
      <c r="AF5" s="55"/>
      <c r="AG5" s="34"/>
      <c r="AK5" s="56"/>
      <c r="AL5" s="56"/>
      <c r="AM5" s="56"/>
      <c r="AN5" s="56"/>
      <c r="AO5" s="56"/>
      <c r="AP5" s="56"/>
      <c r="AQ5" s="56"/>
      <c r="AR5" s="57"/>
      <c r="AS5" s="57"/>
      <c r="AT5" s="57"/>
      <c r="AU5" s="58"/>
      <c r="AV5" s="58"/>
      <c r="AW5" s="58"/>
      <c r="AX5" s="58"/>
      <c r="AY5" s="58"/>
      <c r="AZ5" s="58"/>
      <c r="BA5" s="58"/>
      <c r="BB5" s="34"/>
      <c r="BG5" s="59"/>
      <c r="BH5" s="42"/>
      <c r="BK5" s="60"/>
      <c r="BL5" s="61"/>
      <c r="BM5" s="61"/>
      <c r="BN5" s="61"/>
      <c r="BQ5" s="61"/>
      <c r="BR5" s="51"/>
      <c r="BS5" s="51"/>
      <c r="BT5" s="51"/>
      <c r="BU5" s="51"/>
      <c r="BV5" s="51"/>
    </row>
    <row r="6" spans="1:75" ht="18.600000000000001" customHeight="1">
      <c r="A6" s="522" t="s">
        <v>64</v>
      </c>
      <c r="B6" s="523"/>
      <c r="C6" s="513" t="str">
        <f>IF(C3="","",VLOOKUP(C3,BN19:BR37,5,FALSE))</f>
        <v/>
      </c>
      <c r="D6" s="514"/>
      <c r="E6" s="514"/>
      <c r="F6" s="514"/>
      <c r="G6" s="514"/>
      <c r="H6" s="514"/>
      <c r="I6" s="515"/>
      <c r="J6" s="62"/>
      <c r="K6" s="34"/>
      <c r="L6" s="61"/>
      <c r="N6" s="58"/>
      <c r="O6" s="27"/>
      <c r="P6" s="409"/>
      <c r="Q6" s="485" t="str">
        <f>IF($X6="","",$H$4)</f>
        <v/>
      </c>
      <c r="R6" s="486"/>
      <c r="S6" s="486" t="str">
        <f>IF($X6="","",$H$3)</f>
        <v/>
      </c>
      <c r="T6" s="486"/>
      <c r="U6" s="486"/>
      <c r="V6" s="486" t="s">
        <v>330</v>
      </c>
      <c r="W6" s="492" t="s">
        <v>264</v>
      </c>
      <c r="X6" s="125"/>
      <c r="Y6" s="3"/>
      <c r="Z6" s="4"/>
      <c r="AA6" s="5"/>
      <c r="AB6" s="6"/>
      <c r="AC6" s="7"/>
      <c r="AD6" s="6"/>
      <c r="AE6" s="500"/>
      <c r="AF6" s="55"/>
      <c r="AG6" s="41"/>
      <c r="AH6" s="41"/>
      <c r="AI6" s="41"/>
      <c r="AJ6" s="41"/>
      <c r="AK6" s="56"/>
      <c r="AL6" s="56"/>
      <c r="AM6" s="56"/>
      <c r="AN6" s="56"/>
      <c r="AO6" s="56"/>
      <c r="AP6" s="64"/>
      <c r="AQ6" s="64"/>
      <c r="AR6" s="57"/>
      <c r="AS6" s="65"/>
      <c r="AT6" s="65"/>
      <c r="AU6" s="65"/>
      <c r="AV6" s="65"/>
      <c r="AW6" s="65"/>
      <c r="AX6" s="65"/>
      <c r="AY6" s="65"/>
      <c r="AZ6" s="65"/>
      <c r="BA6" s="58"/>
      <c r="BB6" s="41"/>
      <c r="BC6" s="41"/>
      <c r="BD6" s="41"/>
      <c r="BE6" s="41"/>
      <c r="BF6" s="41"/>
      <c r="BG6" s="41"/>
      <c r="BH6" s="42"/>
      <c r="BI6" s="66"/>
      <c r="BJ6" s="38"/>
      <c r="BK6" s="67"/>
      <c r="BL6" s="67"/>
      <c r="BM6" s="67"/>
      <c r="BN6" s="67"/>
      <c r="BO6" s="68"/>
      <c r="BP6" s="68"/>
      <c r="BQ6" s="61"/>
      <c r="BR6" s="51"/>
      <c r="BS6" s="51"/>
      <c r="BT6" s="51"/>
      <c r="BU6" s="51"/>
      <c r="BV6" s="51"/>
    </row>
    <row r="7" spans="1:75" ht="18.600000000000001" customHeight="1">
      <c r="A7" s="522" t="s">
        <v>65</v>
      </c>
      <c r="B7" s="523"/>
      <c r="C7" s="516"/>
      <c r="D7" s="517"/>
      <c r="E7" s="517"/>
      <c r="F7" s="517"/>
      <c r="G7" s="517"/>
      <c r="H7" s="517"/>
      <c r="I7" s="518"/>
      <c r="J7" s="62"/>
      <c r="K7" s="49"/>
      <c r="L7" s="61"/>
      <c r="M7" s="34"/>
      <c r="N7" s="58"/>
      <c r="O7" s="27"/>
      <c r="P7" s="409"/>
      <c r="Q7" s="493" t="str">
        <f>IF($X7="","",$H$4)</f>
        <v/>
      </c>
      <c r="R7" s="494"/>
      <c r="S7" s="494" t="str">
        <f>IF($X7="","",$H$3)</f>
        <v/>
      </c>
      <c r="T7" s="494"/>
      <c r="U7" s="494"/>
      <c r="V7" s="494" t="s">
        <v>330</v>
      </c>
      <c r="W7" s="495" t="s">
        <v>264</v>
      </c>
      <c r="X7" s="2"/>
      <c r="Y7" s="3"/>
      <c r="Z7" s="4"/>
      <c r="AA7" s="5"/>
      <c r="AB7" s="6"/>
      <c r="AC7" s="7"/>
      <c r="AD7" s="6"/>
      <c r="AE7" s="500"/>
      <c r="AF7" s="55"/>
      <c r="AG7" s="34"/>
      <c r="AK7" s="426"/>
      <c r="AL7" s="56"/>
      <c r="AM7" s="56"/>
      <c r="AN7" s="56"/>
      <c r="AO7" s="56"/>
      <c r="AP7" s="64"/>
      <c r="AQ7" s="64"/>
      <c r="AR7" s="57"/>
      <c r="AS7" s="65"/>
      <c r="AT7" s="67"/>
      <c r="AU7" s="65"/>
      <c r="AV7" s="65"/>
      <c r="AW7" s="65"/>
      <c r="AX7" s="65"/>
      <c r="AY7" s="65"/>
      <c r="AZ7" s="65"/>
      <c r="BA7" s="58"/>
      <c r="BB7" s="34"/>
      <c r="BG7" s="41"/>
      <c r="BH7" s="42"/>
      <c r="BI7" s="66"/>
      <c r="BJ7" s="38"/>
      <c r="BK7" s="67"/>
      <c r="BL7" s="67"/>
      <c r="BM7" s="67"/>
      <c r="BN7" s="67"/>
      <c r="BO7" s="68"/>
      <c r="BP7" s="68"/>
      <c r="BQ7" s="61"/>
      <c r="BR7" s="51"/>
      <c r="BS7" s="51"/>
      <c r="BT7" s="51"/>
      <c r="BU7" s="51"/>
      <c r="BV7" s="51"/>
    </row>
    <row r="8" spans="1:75" ht="18.600000000000001" hidden="1" customHeight="1">
      <c r="A8" s="19"/>
      <c r="B8" s="69"/>
      <c r="G8" s="62"/>
      <c r="H8" s="34"/>
      <c r="J8" s="62"/>
      <c r="L8" s="61"/>
      <c r="M8" s="34"/>
      <c r="N8" s="519" t="str">
        <f t="shared" ref="N8:N13" si="0">IF($X8="","",$F$4)</f>
        <v/>
      </c>
      <c r="O8" s="519"/>
      <c r="P8" s="519"/>
      <c r="Q8" s="519"/>
      <c r="R8" s="519"/>
      <c r="S8" s="519"/>
      <c r="T8" s="519"/>
      <c r="U8" s="58"/>
      <c r="V8" s="57" t="str">
        <f t="shared" ref="V8:V13" si="1">IF($X8="","",$F$3)</f>
        <v/>
      </c>
      <c r="W8" s="65"/>
      <c r="X8" s="70"/>
      <c r="Y8" s="71"/>
      <c r="Z8" s="71"/>
      <c r="AA8" s="71"/>
      <c r="AB8" s="71"/>
      <c r="AC8" s="71"/>
      <c r="AD8" s="71"/>
      <c r="AE8" s="71"/>
      <c r="AF8" s="72"/>
      <c r="AK8" s="56"/>
      <c r="AL8" s="56"/>
      <c r="AM8" s="56"/>
      <c r="AN8" s="56"/>
      <c r="AO8" s="56"/>
      <c r="AP8" s="64"/>
      <c r="AQ8" s="64"/>
      <c r="AR8" s="57"/>
      <c r="AS8" s="65"/>
      <c r="AT8" s="67"/>
      <c r="AU8" s="65"/>
      <c r="AV8" s="65"/>
      <c r="AW8" s="65"/>
      <c r="AX8" s="65"/>
      <c r="AY8" s="65"/>
      <c r="AZ8" s="65"/>
      <c r="BA8" s="58"/>
      <c r="BG8" s="73"/>
      <c r="BH8" s="62"/>
      <c r="BI8" s="66"/>
      <c r="BJ8" s="38"/>
      <c r="BK8" s="67"/>
      <c r="BL8" s="67"/>
      <c r="BM8" s="67"/>
      <c r="BN8" s="67"/>
      <c r="BO8" s="68"/>
      <c r="BP8" s="68"/>
      <c r="BQ8" s="61"/>
      <c r="BR8" s="51"/>
      <c r="BS8" s="51"/>
      <c r="BT8" s="51"/>
      <c r="BU8" s="51"/>
      <c r="BV8" s="51"/>
    </row>
    <row r="9" spans="1:75" ht="18.600000000000001" hidden="1" customHeight="1">
      <c r="A9" s="19"/>
      <c r="B9" s="63"/>
      <c r="C9" s="63"/>
      <c r="D9" s="63"/>
      <c r="E9" s="63"/>
      <c r="F9" s="63"/>
      <c r="G9" s="62"/>
      <c r="H9" s="63"/>
      <c r="I9" s="63"/>
      <c r="J9" s="62"/>
      <c r="K9" s="63"/>
      <c r="L9" s="61"/>
      <c r="M9" s="34"/>
      <c r="N9" s="519" t="str">
        <f t="shared" si="0"/>
        <v/>
      </c>
      <c r="O9" s="519"/>
      <c r="P9" s="519"/>
      <c r="Q9" s="519"/>
      <c r="R9" s="519"/>
      <c r="S9" s="519"/>
      <c r="T9" s="519"/>
      <c r="U9" s="58"/>
      <c r="V9" s="57" t="str">
        <f t="shared" si="1"/>
        <v/>
      </c>
      <c r="W9" s="65"/>
      <c r="X9" s="67"/>
      <c r="Y9" s="65"/>
      <c r="Z9" s="65"/>
      <c r="AA9" s="65"/>
      <c r="AB9" s="65"/>
      <c r="AC9" s="65"/>
      <c r="AD9" s="65"/>
      <c r="AE9" s="65"/>
      <c r="AF9" s="58"/>
      <c r="AK9" s="56"/>
      <c r="AL9" s="56"/>
      <c r="AM9" s="56"/>
      <c r="AN9" s="56"/>
      <c r="AO9" s="56"/>
      <c r="AP9" s="64"/>
      <c r="AQ9" s="64"/>
      <c r="AR9" s="57"/>
      <c r="AS9" s="65"/>
      <c r="AT9" s="67"/>
      <c r="AU9" s="65"/>
      <c r="AV9" s="65"/>
      <c r="AW9" s="65"/>
      <c r="AX9" s="65"/>
      <c r="AY9" s="65"/>
      <c r="AZ9" s="65"/>
      <c r="BA9" s="58"/>
      <c r="BG9" s="73"/>
      <c r="BH9" s="62"/>
      <c r="BI9" s="66"/>
      <c r="BJ9" s="38"/>
      <c r="BK9" s="67"/>
      <c r="BL9" s="67"/>
      <c r="BM9" s="67"/>
      <c r="BN9" s="67"/>
      <c r="BO9" s="68"/>
      <c r="BP9" s="68"/>
      <c r="BQ9" s="61"/>
      <c r="BR9" s="51"/>
      <c r="BS9" s="51"/>
      <c r="BT9" s="51"/>
      <c r="BU9" s="51"/>
      <c r="BV9" s="51"/>
    </row>
    <row r="10" spans="1:75" ht="18.600000000000001" hidden="1" customHeight="1">
      <c r="B10" s="74"/>
      <c r="C10" s="74"/>
      <c r="D10" s="74"/>
      <c r="E10" s="74"/>
      <c r="F10" s="74"/>
      <c r="G10" s="62"/>
      <c r="H10" s="74"/>
      <c r="I10" s="74"/>
      <c r="J10" s="75"/>
      <c r="L10" s="61"/>
      <c r="M10" s="34"/>
      <c r="N10" s="519" t="str">
        <f t="shared" si="0"/>
        <v/>
      </c>
      <c r="O10" s="519"/>
      <c r="P10" s="519"/>
      <c r="Q10" s="519"/>
      <c r="R10" s="519"/>
      <c r="S10" s="519"/>
      <c r="T10" s="519"/>
      <c r="U10" s="58"/>
      <c r="V10" s="57" t="str">
        <f t="shared" si="1"/>
        <v/>
      </c>
      <c r="W10" s="65"/>
      <c r="X10" s="67"/>
      <c r="Y10" s="65"/>
      <c r="Z10" s="65"/>
      <c r="AA10" s="65"/>
      <c r="AB10" s="65"/>
      <c r="AC10" s="65"/>
      <c r="AD10" s="65"/>
      <c r="AE10" s="65"/>
      <c r="AF10" s="58"/>
      <c r="AG10" s="34"/>
      <c r="AK10" s="56"/>
      <c r="AL10" s="56"/>
      <c r="AM10" s="56"/>
      <c r="AN10" s="56"/>
      <c r="AO10" s="56"/>
      <c r="AP10" s="64"/>
      <c r="AQ10" s="64"/>
      <c r="AR10" s="57"/>
      <c r="AS10" s="65"/>
      <c r="AT10" s="67"/>
      <c r="AU10" s="65"/>
      <c r="AV10" s="65"/>
      <c r="AW10" s="65"/>
      <c r="AX10" s="65"/>
      <c r="AY10" s="65"/>
      <c r="AZ10" s="65"/>
      <c r="BA10" s="58"/>
      <c r="BB10" s="34"/>
      <c r="BG10" s="38"/>
      <c r="BH10" s="76"/>
      <c r="BI10" s="66"/>
      <c r="BJ10" s="38"/>
      <c r="BK10" s="67"/>
      <c r="BL10" s="67"/>
      <c r="BM10" s="67"/>
      <c r="BN10" s="67"/>
      <c r="BO10" s="77"/>
      <c r="BP10" s="77"/>
      <c r="BQ10" s="78"/>
      <c r="BR10" s="78"/>
      <c r="BS10" s="78"/>
      <c r="BT10" s="78"/>
      <c r="BU10" s="78"/>
      <c r="BV10" s="78"/>
      <c r="BW10" s="78"/>
    </row>
    <row r="11" spans="1:75" ht="18.600000000000001" hidden="1" customHeight="1">
      <c r="B11" s="74"/>
      <c r="C11" s="74"/>
      <c r="D11" s="74"/>
      <c r="E11" s="74"/>
      <c r="F11" s="74"/>
      <c r="G11" s="62"/>
      <c r="H11" s="74"/>
      <c r="I11" s="74"/>
      <c r="J11" s="75"/>
      <c r="L11" s="79"/>
      <c r="M11" s="34"/>
      <c r="N11" s="519" t="str">
        <f t="shared" si="0"/>
        <v/>
      </c>
      <c r="O11" s="519"/>
      <c r="P11" s="519"/>
      <c r="Q11" s="519"/>
      <c r="R11" s="519"/>
      <c r="S11" s="519"/>
      <c r="T11" s="519"/>
      <c r="U11" s="58"/>
      <c r="V11" s="57" t="str">
        <f t="shared" si="1"/>
        <v/>
      </c>
      <c r="W11" s="65"/>
      <c r="X11" s="67"/>
      <c r="Y11" s="65"/>
      <c r="Z11" s="65"/>
      <c r="AA11" s="65"/>
      <c r="AB11" s="65"/>
      <c r="AC11" s="65"/>
      <c r="AD11" s="65"/>
      <c r="AE11" s="65"/>
      <c r="AF11" s="58"/>
      <c r="AG11" s="34"/>
      <c r="AH11" s="80"/>
      <c r="AI11" s="80"/>
      <c r="AJ11" s="80"/>
      <c r="AK11" s="56"/>
      <c r="AL11" s="56"/>
      <c r="AM11" s="56"/>
      <c r="AN11" s="56"/>
      <c r="AO11" s="56"/>
      <c r="AP11" s="64"/>
      <c r="AQ11" s="64"/>
      <c r="AR11" s="57"/>
      <c r="AS11" s="65"/>
      <c r="AT11" s="67"/>
      <c r="AU11" s="65"/>
      <c r="AV11" s="65"/>
      <c r="AW11" s="65"/>
      <c r="AX11" s="65"/>
      <c r="AY11" s="65"/>
      <c r="AZ11" s="65"/>
      <c r="BA11" s="58"/>
      <c r="BB11" s="34"/>
      <c r="BC11" s="80"/>
      <c r="BD11" s="80"/>
      <c r="BE11" s="80"/>
      <c r="BF11" s="80"/>
      <c r="BG11" s="38"/>
      <c r="BH11" s="76"/>
      <c r="BI11" s="66"/>
      <c r="BJ11" s="50"/>
      <c r="BK11" s="38"/>
      <c r="BL11" s="38"/>
      <c r="BM11" s="38"/>
      <c r="BN11" s="38"/>
      <c r="BO11" s="38"/>
      <c r="BP11" s="38"/>
      <c r="BQ11" s="51"/>
      <c r="BR11" s="51"/>
      <c r="BS11" s="51"/>
      <c r="BT11" s="51"/>
      <c r="BU11" s="51"/>
      <c r="BV11" s="51"/>
      <c r="BW11" s="51"/>
    </row>
    <row r="12" spans="1:75" ht="18.600000000000001" hidden="1" customHeight="1">
      <c r="B12" s="74"/>
      <c r="C12" s="74"/>
      <c r="D12" s="74"/>
      <c r="E12" s="74"/>
      <c r="F12" s="74"/>
      <c r="G12" s="62"/>
      <c r="H12" s="74"/>
      <c r="I12" s="74"/>
      <c r="J12" s="75"/>
      <c r="L12" s="38"/>
      <c r="M12" s="34"/>
      <c r="N12" s="519" t="str">
        <f t="shared" si="0"/>
        <v/>
      </c>
      <c r="O12" s="519"/>
      <c r="P12" s="519"/>
      <c r="Q12" s="519"/>
      <c r="R12" s="519"/>
      <c r="S12" s="519"/>
      <c r="T12" s="519"/>
      <c r="U12" s="58"/>
      <c r="V12" s="57" t="str">
        <f t="shared" si="1"/>
        <v/>
      </c>
      <c r="W12" s="65"/>
      <c r="X12" s="67"/>
      <c r="Y12" s="65"/>
      <c r="Z12" s="65"/>
      <c r="AA12" s="65"/>
      <c r="AB12" s="65"/>
      <c r="AC12" s="65"/>
      <c r="AD12" s="65"/>
      <c r="AE12" s="65"/>
      <c r="AF12" s="58"/>
      <c r="AG12" s="34"/>
      <c r="AH12" s="80"/>
      <c r="AI12" s="80"/>
      <c r="AJ12" s="80"/>
      <c r="AK12" s="56"/>
      <c r="AL12" s="56"/>
      <c r="AM12" s="56"/>
      <c r="AN12" s="56"/>
      <c r="AO12" s="56"/>
      <c r="AP12" s="64"/>
      <c r="AQ12" s="64"/>
      <c r="AR12" s="57"/>
      <c r="AS12" s="65"/>
      <c r="AT12" s="67"/>
      <c r="AU12" s="65"/>
      <c r="AV12" s="65"/>
      <c r="AW12" s="65"/>
      <c r="AX12" s="65"/>
      <c r="AY12" s="65"/>
      <c r="AZ12" s="65"/>
      <c r="BA12" s="58"/>
      <c r="BB12" s="34"/>
      <c r="BC12" s="80"/>
      <c r="BD12" s="80"/>
      <c r="BE12" s="80"/>
      <c r="BF12" s="80"/>
      <c r="BG12" s="38"/>
      <c r="BH12" s="62"/>
      <c r="BI12" s="66"/>
      <c r="BJ12" s="50"/>
      <c r="BK12" s="38"/>
      <c r="BL12" s="38"/>
      <c r="BM12" s="38"/>
      <c r="BN12" s="38"/>
      <c r="BO12" s="38"/>
      <c r="BP12" s="38"/>
      <c r="BQ12" s="81"/>
      <c r="BR12" s="81"/>
      <c r="BS12" s="81"/>
      <c r="BT12" s="81"/>
      <c r="BU12" s="81"/>
      <c r="BV12" s="81"/>
      <c r="BW12" s="81"/>
    </row>
    <row r="13" spans="1:75" ht="18.600000000000001" hidden="1" customHeight="1">
      <c r="B13" s="74"/>
      <c r="C13" s="74"/>
      <c r="D13" s="74"/>
      <c r="E13" s="74"/>
      <c r="F13" s="74"/>
      <c r="H13" s="74"/>
      <c r="I13" s="74"/>
      <c r="J13" s="58"/>
      <c r="M13" s="82"/>
      <c r="N13" s="519" t="str">
        <f t="shared" si="0"/>
        <v/>
      </c>
      <c r="O13" s="519"/>
      <c r="P13" s="519"/>
      <c r="Q13" s="519"/>
      <c r="R13" s="519"/>
      <c r="S13" s="519"/>
      <c r="T13" s="519"/>
      <c r="U13" s="58"/>
      <c r="V13" s="57" t="str">
        <f t="shared" si="1"/>
        <v/>
      </c>
      <c r="W13" s="65"/>
      <c r="X13" s="67"/>
      <c r="Y13" s="65"/>
      <c r="Z13" s="65"/>
      <c r="AA13" s="65"/>
      <c r="AB13" s="65"/>
      <c r="AC13" s="65"/>
      <c r="AD13" s="65"/>
      <c r="AE13" s="65"/>
      <c r="AF13" s="58"/>
      <c r="AG13" s="34"/>
      <c r="AH13" s="80"/>
      <c r="AI13" s="80"/>
      <c r="AJ13" s="80"/>
      <c r="AK13" s="56"/>
      <c r="AL13" s="56"/>
      <c r="AM13" s="56"/>
      <c r="AN13" s="56"/>
      <c r="AO13" s="56"/>
      <c r="AP13" s="64"/>
      <c r="AQ13" s="64"/>
      <c r="AR13" s="57"/>
      <c r="AS13" s="65"/>
      <c r="AT13" s="67"/>
      <c r="AU13" s="65"/>
      <c r="AV13" s="65"/>
      <c r="AW13" s="65"/>
      <c r="AX13" s="65"/>
      <c r="AY13" s="65"/>
      <c r="AZ13" s="65"/>
      <c r="BA13" s="58"/>
      <c r="BB13" s="34"/>
      <c r="BC13" s="80"/>
      <c r="BD13" s="80"/>
      <c r="BE13" s="80"/>
      <c r="BF13" s="80"/>
      <c r="BG13" s="38"/>
      <c r="BI13" s="66"/>
      <c r="BJ13" s="50"/>
      <c r="BK13" s="38"/>
      <c r="BL13" s="38"/>
      <c r="BM13" s="38"/>
      <c r="BN13" s="38"/>
      <c r="BO13" s="38"/>
      <c r="BP13" s="38"/>
      <c r="BQ13" s="81"/>
      <c r="BR13" s="81"/>
      <c r="BS13" s="81"/>
      <c r="BT13" s="81"/>
      <c r="BU13" s="81"/>
      <c r="BV13" s="81"/>
      <c r="BW13" s="81"/>
    </row>
    <row r="14" spans="1:75" ht="16.2" hidden="1" customHeight="1">
      <c r="B14" s="84"/>
      <c r="AG14" s="34"/>
      <c r="BB14" s="34"/>
      <c r="BG14" s="38"/>
      <c r="BI14" s="83"/>
      <c r="BJ14" s="86"/>
      <c r="BK14" s="87"/>
      <c r="BL14" s="38"/>
      <c r="BM14" s="38"/>
      <c r="BN14" s="38"/>
      <c r="BO14" s="38"/>
      <c r="BP14" s="38"/>
      <c r="BQ14" s="81"/>
      <c r="BR14" s="81"/>
      <c r="BS14" s="81"/>
      <c r="BT14" s="81"/>
      <c r="BU14" s="81"/>
      <c r="BV14" s="81"/>
      <c r="BW14" s="81"/>
    </row>
    <row r="15" spans="1:75" ht="16.2" hidden="1" customHeight="1">
      <c r="B15" s="88"/>
      <c r="C15" s="49"/>
      <c r="D15" s="49"/>
      <c r="E15" s="49"/>
      <c r="F15" s="49"/>
      <c r="G15" s="34"/>
      <c r="H15" s="49"/>
      <c r="I15" s="49"/>
      <c r="J15" s="34"/>
      <c r="K15" s="34"/>
      <c r="L15" s="34"/>
      <c r="M15" s="34"/>
      <c r="N15" s="34"/>
      <c r="O15" s="56"/>
      <c r="P15" s="56"/>
      <c r="Q15" s="56"/>
      <c r="R15" s="56"/>
      <c r="S15" s="56"/>
      <c r="T15" s="56"/>
      <c r="U15" s="56"/>
      <c r="V15" s="34"/>
      <c r="W15" s="34"/>
      <c r="Y15" s="56"/>
      <c r="Z15" s="56"/>
      <c r="AA15" s="56"/>
      <c r="AB15" s="56"/>
      <c r="AC15" s="56"/>
      <c r="AD15" s="56"/>
      <c r="AE15" s="56"/>
      <c r="AF15" s="34"/>
      <c r="AG15" s="35"/>
      <c r="AH15" s="89"/>
      <c r="AI15" s="89"/>
      <c r="AJ15" s="89"/>
      <c r="AK15" s="34"/>
      <c r="AL15" s="56"/>
      <c r="AM15" s="56"/>
      <c r="AN15" s="56"/>
      <c r="AO15" s="56"/>
      <c r="AP15" s="56"/>
      <c r="AQ15" s="56"/>
      <c r="AR15" s="34"/>
      <c r="AS15" s="34"/>
      <c r="AU15" s="56"/>
      <c r="AV15" s="56"/>
      <c r="AW15" s="56"/>
      <c r="AX15" s="56"/>
      <c r="AY15" s="56"/>
      <c r="AZ15" s="56"/>
      <c r="BA15" s="34"/>
      <c r="BB15" s="35"/>
      <c r="BC15" s="89"/>
      <c r="BD15" s="89"/>
      <c r="BE15" s="89"/>
      <c r="BF15" s="89"/>
      <c r="BI15" s="83"/>
      <c r="BJ15" s="50"/>
      <c r="BK15" s="87"/>
      <c r="BL15" s="38"/>
      <c r="BM15" s="38"/>
      <c r="BN15" s="38"/>
      <c r="BO15" s="38"/>
      <c r="BP15" s="38"/>
      <c r="BQ15" s="81"/>
      <c r="BR15" s="81"/>
      <c r="BS15" s="81"/>
      <c r="BT15" s="81"/>
      <c r="BU15" s="81"/>
      <c r="BV15" s="81"/>
      <c r="BW15" s="81"/>
    </row>
    <row r="16" spans="1:75" ht="16.2" customHeight="1" thickBot="1">
      <c r="B16" s="6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78" t="s">
        <v>338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90"/>
      <c r="AI16" s="90"/>
      <c r="AJ16" s="90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90"/>
      <c r="BD16" s="90"/>
      <c r="BE16" s="90"/>
      <c r="BF16" s="90"/>
      <c r="BG16" s="90"/>
      <c r="BH16" s="91"/>
      <c r="BI16" s="83"/>
      <c r="BJ16" s="50"/>
      <c r="BK16" s="87"/>
      <c r="BM16" s="92"/>
      <c r="BN16" s="38"/>
      <c r="BO16" s="38"/>
      <c r="BP16" s="38"/>
      <c r="BQ16" s="61"/>
      <c r="BR16" s="38"/>
      <c r="BS16" s="38"/>
      <c r="BT16" s="61"/>
      <c r="BU16" s="38"/>
      <c r="BV16" s="61"/>
      <c r="BW16" s="38"/>
    </row>
    <row r="17" spans="1:75" ht="48" customHeight="1">
      <c r="A17" s="170" t="s">
        <v>262</v>
      </c>
      <c r="B17" s="170" t="s">
        <v>343</v>
      </c>
      <c r="C17" s="534" t="s">
        <v>2</v>
      </c>
      <c r="D17" s="535"/>
      <c r="E17" s="535" t="s">
        <v>3</v>
      </c>
      <c r="F17" s="535"/>
      <c r="G17" s="161" t="s">
        <v>49</v>
      </c>
      <c r="H17" s="171" t="s">
        <v>331</v>
      </c>
      <c r="I17" s="172" t="s">
        <v>50</v>
      </c>
      <c r="J17" s="172" t="s">
        <v>263</v>
      </c>
      <c r="K17" s="172" t="s">
        <v>56</v>
      </c>
      <c r="L17" s="173" t="s">
        <v>193</v>
      </c>
      <c r="M17" s="385" t="s">
        <v>265</v>
      </c>
      <c r="N17" s="160" t="s">
        <v>58</v>
      </c>
      <c r="O17" s="507" t="s">
        <v>47</v>
      </c>
      <c r="P17" s="508"/>
      <c r="Q17" s="508"/>
      <c r="R17" s="508"/>
      <c r="S17" s="508"/>
      <c r="T17" s="509"/>
      <c r="U17" s="479"/>
      <c r="V17" s="392"/>
      <c r="W17" s="161" t="s">
        <v>108</v>
      </c>
      <c r="X17" s="160" t="s">
        <v>59</v>
      </c>
      <c r="Y17" s="507" t="s">
        <v>47</v>
      </c>
      <c r="Z17" s="508"/>
      <c r="AA17" s="508"/>
      <c r="AB17" s="508"/>
      <c r="AC17" s="508"/>
      <c r="AD17" s="509"/>
      <c r="AE17" s="479"/>
      <c r="AF17" s="392"/>
      <c r="AG17" s="161" t="s">
        <v>108</v>
      </c>
      <c r="AH17" s="166" t="s">
        <v>259</v>
      </c>
      <c r="AI17" s="93"/>
      <c r="AJ17" s="82"/>
      <c r="AK17" s="160" t="s">
        <v>313</v>
      </c>
      <c r="AL17" s="507" t="s">
        <v>47</v>
      </c>
      <c r="AM17" s="508"/>
      <c r="AN17" s="508"/>
      <c r="AO17" s="508"/>
      <c r="AP17" s="508"/>
      <c r="AQ17" s="509"/>
      <c r="AR17" s="392"/>
      <c r="AS17" s="161" t="s">
        <v>108</v>
      </c>
      <c r="AT17" s="94"/>
      <c r="AU17" s="95"/>
      <c r="AV17" s="95"/>
      <c r="AW17" s="95"/>
      <c r="AX17" s="95"/>
      <c r="AY17" s="95"/>
      <c r="AZ17" s="95"/>
      <c r="BA17" s="95"/>
      <c r="BC17" s="166" t="s">
        <v>57</v>
      </c>
      <c r="BD17" s="167" t="s">
        <v>260</v>
      </c>
      <c r="BE17" s="40"/>
      <c r="BF17" s="40"/>
      <c r="BG17" s="383" t="s">
        <v>286</v>
      </c>
      <c r="BH17" s="96"/>
      <c r="BJ17" s="50"/>
      <c r="BK17" s="38"/>
      <c r="BL17" s="38"/>
      <c r="BM17" s="38"/>
      <c r="BN17" s="38"/>
      <c r="BO17" s="38"/>
      <c r="BP17" s="38"/>
    </row>
    <row r="18" spans="1:75" ht="16.8" customHeight="1">
      <c r="A18" s="37">
        <v>12345678901</v>
      </c>
      <c r="B18" s="36">
        <v>1234</v>
      </c>
      <c r="C18" s="386" t="s">
        <v>11</v>
      </c>
      <c r="D18" s="97" t="s">
        <v>12</v>
      </c>
      <c r="E18" s="98" t="s">
        <v>14</v>
      </c>
      <c r="F18" s="99" t="s">
        <v>13</v>
      </c>
      <c r="G18" s="174">
        <v>39976</v>
      </c>
      <c r="H18" s="36" t="s">
        <v>330</v>
      </c>
      <c r="I18" s="100">
        <v>2</v>
      </c>
      <c r="J18" s="169" t="s">
        <v>264</v>
      </c>
      <c r="K18" s="37" t="s">
        <v>203</v>
      </c>
      <c r="L18" s="37" t="s">
        <v>194</v>
      </c>
      <c r="M18" s="37"/>
      <c r="N18" s="162" t="s">
        <v>287</v>
      </c>
      <c r="O18" s="101"/>
      <c r="P18" s="102">
        <v>2</v>
      </c>
      <c r="Q18" s="101">
        <v>0</v>
      </c>
      <c r="R18" s="102">
        <v>2</v>
      </c>
      <c r="S18" s="101">
        <v>0</v>
      </c>
      <c r="T18" s="102">
        <v>0</v>
      </c>
      <c r="U18" s="496"/>
      <c r="V18" s="103"/>
      <c r="W18" s="163"/>
      <c r="X18" s="165" t="s">
        <v>283</v>
      </c>
      <c r="Y18" s="101"/>
      <c r="Z18" s="102"/>
      <c r="AA18" s="101">
        <v>1</v>
      </c>
      <c r="AB18" s="102">
        <v>4</v>
      </c>
      <c r="AC18" s="101">
        <v>6</v>
      </c>
      <c r="AD18" s="102">
        <v>1</v>
      </c>
      <c r="AE18" s="496"/>
      <c r="AF18" s="103"/>
      <c r="AG18" s="163"/>
      <c r="AH18" s="168" t="s">
        <v>258</v>
      </c>
      <c r="AI18" s="40"/>
      <c r="AJ18" s="40"/>
      <c r="AK18" s="162" t="s">
        <v>276</v>
      </c>
      <c r="AL18" s="101"/>
      <c r="AM18" s="102"/>
      <c r="AN18" s="101"/>
      <c r="AO18" s="102">
        <v>3</v>
      </c>
      <c r="AP18" s="101">
        <v>2</v>
      </c>
      <c r="AQ18" s="102">
        <v>5</v>
      </c>
      <c r="AR18" s="103"/>
      <c r="AS18" s="163"/>
      <c r="AT18" s="41"/>
      <c r="AU18" s="56"/>
      <c r="AV18" s="56"/>
      <c r="AW18" s="56"/>
      <c r="AX18" s="56"/>
      <c r="AY18" s="56"/>
      <c r="AZ18" s="56"/>
      <c r="BA18" s="41"/>
      <c r="BC18" s="168" t="s">
        <v>195</v>
      </c>
      <c r="BD18" s="163" t="s">
        <v>258</v>
      </c>
      <c r="BE18" s="61"/>
      <c r="BF18" s="61"/>
      <c r="BG18" s="40"/>
      <c r="BH18" s="104" t="s">
        <v>55</v>
      </c>
      <c r="BI18" s="104"/>
      <c r="BJ18" s="87"/>
      <c r="BK18" s="104"/>
      <c r="BM18" s="38"/>
      <c r="BN18" s="51"/>
      <c r="BO18" s="51"/>
      <c r="BP18" s="61"/>
      <c r="BQ18" s="51"/>
      <c r="BR18" s="51"/>
      <c r="BS18" s="51"/>
      <c r="BT18" s="51"/>
      <c r="BU18" s="51"/>
      <c r="BV18" s="51"/>
      <c r="BW18" s="38"/>
    </row>
    <row r="19" spans="1:75" ht="19.5" customHeight="1">
      <c r="A19" s="384"/>
      <c r="B19" s="387" t="str">
        <f t="shared" ref="B19:B43" si="2">IF(OR(A19="",A19="※"),"",A19)</f>
        <v/>
      </c>
      <c r="C19" s="115"/>
      <c r="D19" s="116"/>
      <c r="E19" s="117"/>
      <c r="F19" s="118"/>
      <c r="G19" s="153"/>
      <c r="H19" s="100" t="str">
        <f t="shared" ref="H19:H24" si="3">IF(C19="","","男")</f>
        <v/>
      </c>
      <c r="I19" s="119"/>
      <c r="J19" s="345" t="str">
        <f>IF($C19="","","高校")</f>
        <v/>
      </c>
      <c r="K19" s="105" t="str">
        <f t="shared" ref="K19:K43" si="4">IF($C19="","",$H$4)</f>
        <v/>
      </c>
      <c r="L19" s="106" t="str">
        <f t="shared" ref="L19:L43" si="5">IF($C19="","",$H$3)</f>
        <v/>
      </c>
      <c r="M19" s="346"/>
      <c r="N19" s="138"/>
      <c r="O19" s="129"/>
      <c r="P19" s="130"/>
      <c r="Q19" s="129"/>
      <c r="R19" s="131"/>
      <c r="S19" s="129"/>
      <c r="T19" s="131"/>
      <c r="U19" s="497"/>
      <c r="V19" s="107"/>
      <c r="W19" s="139"/>
      <c r="X19" s="138"/>
      <c r="Y19" s="129"/>
      <c r="Z19" s="130"/>
      <c r="AA19" s="132"/>
      <c r="AB19" s="131"/>
      <c r="AC19" s="133"/>
      <c r="AD19" s="131"/>
      <c r="AE19" s="497"/>
      <c r="AF19" s="107"/>
      <c r="AG19" s="146"/>
      <c r="AH19" s="48" t="str">
        <f>IF($BD19="★","★","")</f>
        <v/>
      </c>
      <c r="AI19" s="48"/>
      <c r="AJ19" s="48"/>
      <c r="AK19" s="138"/>
      <c r="AL19" s="129"/>
      <c r="AM19" s="130"/>
      <c r="AN19" s="132"/>
      <c r="AO19" s="131"/>
      <c r="AP19" s="133"/>
      <c r="AQ19" s="131"/>
      <c r="AR19" s="107"/>
      <c r="AS19" s="139"/>
      <c r="AT19" s="134"/>
      <c r="AU19" s="135"/>
      <c r="AV19" s="135"/>
      <c r="AW19" s="135"/>
      <c r="AX19" s="135"/>
      <c r="AY19" s="135"/>
      <c r="AZ19" s="135"/>
      <c r="BA19" s="1"/>
      <c r="BC19" s="151"/>
      <c r="BD19" s="146"/>
      <c r="BE19" s="391"/>
      <c r="BF19" s="391"/>
      <c r="BG19" s="48"/>
      <c r="BH19" s="198" t="s">
        <v>266</v>
      </c>
      <c r="BI19" s="109" t="s">
        <v>24</v>
      </c>
      <c r="BK19" s="198"/>
      <c r="BL19" s="198"/>
      <c r="BM19" s="51">
        <v>1</v>
      </c>
      <c r="BN19" s="51" t="s">
        <v>67</v>
      </c>
      <c r="BO19" s="51" t="s">
        <v>68</v>
      </c>
      <c r="BP19" s="51" t="s">
        <v>205</v>
      </c>
      <c r="BQ19" s="51" t="s">
        <v>222</v>
      </c>
      <c r="BR19" s="51" t="s">
        <v>69</v>
      </c>
      <c r="BS19" s="51"/>
      <c r="BT19" s="51"/>
      <c r="BU19" s="51"/>
      <c r="BV19" s="51"/>
      <c r="BW19" s="51"/>
    </row>
    <row r="20" spans="1:75" ht="19.5" customHeight="1">
      <c r="A20" s="384"/>
      <c r="B20" s="387" t="str">
        <f t="shared" si="2"/>
        <v/>
      </c>
      <c r="C20" s="120"/>
      <c r="D20" s="121"/>
      <c r="E20" s="122"/>
      <c r="F20" s="123"/>
      <c r="G20" s="154"/>
      <c r="H20" s="100" t="str">
        <f t="shared" si="3"/>
        <v/>
      </c>
      <c r="I20" s="124"/>
      <c r="J20" s="345" t="str">
        <f t="shared" ref="J20:J43" si="6">IF($C20="","","高校")</f>
        <v/>
      </c>
      <c r="K20" s="105" t="str">
        <f t="shared" si="4"/>
        <v/>
      </c>
      <c r="L20" s="106" t="str">
        <f t="shared" si="5"/>
        <v/>
      </c>
      <c r="M20" s="25"/>
      <c r="N20" s="140"/>
      <c r="O20" s="129"/>
      <c r="P20" s="130"/>
      <c r="Q20" s="129"/>
      <c r="R20" s="131"/>
      <c r="S20" s="129"/>
      <c r="T20" s="131"/>
      <c r="U20" s="497"/>
      <c r="V20" s="107"/>
      <c r="W20" s="139"/>
      <c r="X20" s="140"/>
      <c r="Y20" s="129"/>
      <c r="Z20" s="130"/>
      <c r="AA20" s="132"/>
      <c r="AB20" s="131"/>
      <c r="AC20" s="133"/>
      <c r="AD20" s="131"/>
      <c r="AE20" s="497"/>
      <c r="AF20" s="107"/>
      <c r="AG20" s="146"/>
      <c r="AH20" s="48" t="str">
        <f t="shared" ref="AH20:AH43" si="7">IF($BD20="★","★","")</f>
        <v/>
      </c>
      <c r="AI20" s="48"/>
      <c r="AJ20" s="48"/>
      <c r="AK20" s="140"/>
      <c r="AL20" s="129"/>
      <c r="AM20" s="130"/>
      <c r="AN20" s="132"/>
      <c r="AO20" s="131"/>
      <c r="AP20" s="133"/>
      <c r="AQ20" s="131"/>
      <c r="AR20" s="107"/>
      <c r="AS20" s="139"/>
      <c r="AT20" s="134"/>
      <c r="AU20" s="135"/>
      <c r="AV20" s="135"/>
      <c r="AW20" s="135"/>
      <c r="AX20" s="135"/>
      <c r="AY20" s="135"/>
      <c r="AZ20" s="135"/>
      <c r="BA20" s="1"/>
      <c r="BC20" s="151"/>
      <c r="BD20" s="146"/>
      <c r="BE20" s="391"/>
      <c r="BF20" s="391"/>
      <c r="BG20" s="48"/>
      <c r="BH20" s="198" t="s">
        <v>267</v>
      </c>
      <c r="BI20" s="109" t="s">
        <v>25</v>
      </c>
      <c r="BK20" s="198"/>
      <c r="BL20" s="198"/>
      <c r="BM20" s="51">
        <v>2</v>
      </c>
      <c r="BN20" s="51" t="s">
        <v>70</v>
      </c>
      <c r="BO20" s="41" t="s">
        <v>68</v>
      </c>
      <c r="BP20" s="51" t="s">
        <v>206</v>
      </c>
      <c r="BQ20" s="51" t="s">
        <v>224</v>
      </c>
      <c r="BR20" s="51" t="s">
        <v>71</v>
      </c>
      <c r="BS20" s="51"/>
      <c r="BT20" s="51"/>
      <c r="BU20" s="51"/>
      <c r="BV20" s="51"/>
      <c r="BW20" s="51"/>
    </row>
    <row r="21" spans="1:75" ht="19.5" customHeight="1">
      <c r="A21" s="384"/>
      <c r="B21" s="387" t="str">
        <f t="shared" si="2"/>
        <v/>
      </c>
      <c r="C21" s="120"/>
      <c r="D21" s="121"/>
      <c r="E21" s="122"/>
      <c r="F21" s="123"/>
      <c r="G21" s="154"/>
      <c r="H21" s="100" t="str">
        <f t="shared" si="3"/>
        <v/>
      </c>
      <c r="I21" s="124"/>
      <c r="J21" s="345" t="str">
        <f t="shared" si="6"/>
        <v/>
      </c>
      <c r="K21" s="105" t="str">
        <f t="shared" si="4"/>
        <v/>
      </c>
      <c r="L21" s="106" t="str">
        <f t="shared" si="5"/>
        <v/>
      </c>
      <c r="M21" s="25"/>
      <c r="N21" s="140"/>
      <c r="O21" s="129"/>
      <c r="P21" s="130"/>
      <c r="Q21" s="129"/>
      <c r="R21" s="131"/>
      <c r="S21" s="129"/>
      <c r="T21" s="131"/>
      <c r="U21" s="497"/>
      <c r="V21" s="107"/>
      <c r="W21" s="139"/>
      <c r="X21" s="140"/>
      <c r="Y21" s="129"/>
      <c r="Z21" s="130"/>
      <c r="AA21" s="132"/>
      <c r="AB21" s="131"/>
      <c r="AC21" s="133"/>
      <c r="AD21" s="131"/>
      <c r="AE21" s="497"/>
      <c r="AF21" s="107"/>
      <c r="AG21" s="146"/>
      <c r="AH21" s="48" t="str">
        <f t="shared" si="7"/>
        <v/>
      </c>
      <c r="AI21" s="48"/>
      <c r="AJ21" s="48"/>
      <c r="AK21" s="140"/>
      <c r="AL21" s="129"/>
      <c r="AM21" s="130"/>
      <c r="AN21" s="132"/>
      <c r="AO21" s="131"/>
      <c r="AP21" s="133"/>
      <c r="AQ21" s="131"/>
      <c r="AR21" s="107"/>
      <c r="AS21" s="139"/>
      <c r="AT21" s="134"/>
      <c r="AU21" s="135"/>
      <c r="AV21" s="135"/>
      <c r="AW21" s="135"/>
      <c r="AX21" s="135"/>
      <c r="AY21" s="135"/>
      <c r="AZ21" s="135"/>
      <c r="BA21" s="1"/>
      <c r="BC21" s="151"/>
      <c r="BD21" s="146"/>
      <c r="BE21" s="391"/>
      <c r="BF21" s="391"/>
      <c r="BG21" s="48"/>
      <c r="BH21" s="198" t="s">
        <v>268</v>
      </c>
      <c r="BI21" s="109" t="s">
        <v>26</v>
      </c>
      <c r="BK21" s="198"/>
      <c r="BL21" s="198"/>
      <c r="BM21" s="51">
        <v>3</v>
      </c>
      <c r="BN21" s="51" t="s">
        <v>72</v>
      </c>
      <c r="BO21" s="13" t="s">
        <v>68</v>
      </c>
      <c r="BP21" s="51" t="s">
        <v>207</v>
      </c>
      <c r="BQ21" s="51" t="s">
        <v>226</v>
      </c>
      <c r="BR21" s="51" t="s">
        <v>73</v>
      </c>
      <c r="BS21" s="51"/>
      <c r="BT21" s="51"/>
      <c r="BU21" s="51"/>
      <c r="BV21" s="51"/>
      <c r="BW21" s="51"/>
    </row>
    <row r="22" spans="1:75" ht="19.5" customHeight="1">
      <c r="A22" s="384"/>
      <c r="B22" s="387" t="str">
        <f t="shared" si="2"/>
        <v/>
      </c>
      <c r="C22" s="120"/>
      <c r="D22" s="121"/>
      <c r="E22" s="122"/>
      <c r="F22" s="123"/>
      <c r="G22" s="154"/>
      <c r="H22" s="100" t="str">
        <f t="shared" si="3"/>
        <v/>
      </c>
      <c r="I22" s="124"/>
      <c r="J22" s="345" t="str">
        <f t="shared" si="6"/>
        <v/>
      </c>
      <c r="K22" s="105" t="str">
        <f t="shared" si="4"/>
        <v/>
      </c>
      <c r="L22" s="106" t="str">
        <f t="shared" si="5"/>
        <v/>
      </c>
      <c r="M22" s="25"/>
      <c r="N22" s="140"/>
      <c r="O22" s="129"/>
      <c r="P22" s="130"/>
      <c r="Q22" s="129"/>
      <c r="R22" s="131"/>
      <c r="S22" s="129"/>
      <c r="T22" s="131"/>
      <c r="U22" s="497"/>
      <c r="V22" s="107"/>
      <c r="W22" s="139"/>
      <c r="X22" s="140"/>
      <c r="Y22" s="129"/>
      <c r="Z22" s="130"/>
      <c r="AA22" s="132"/>
      <c r="AB22" s="131"/>
      <c r="AC22" s="133"/>
      <c r="AD22" s="131"/>
      <c r="AE22" s="497"/>
      <c r="AF22" s="107"/>
      <c r="AG22" s="146"/>
      <c r="AH22" s="48" t="str">
        <f t="shared" si="7"/>
        <v/>
      </c>
      <c r="AI22" s="48"/>
      <c r="AJ22" s="48"/>
      <c r="AK22" s="140"/>
      <c r="AL22" s="129"/>
      <c r="AM22" s="130"/>
      <c r="AN22" s="132"/>
      <c r="AO22" s="131"/>
      <c r="AP22" s="133"/>
      <c r="AQ22" s="131"/>
      <c r="AR22" s="107"/>
      <c r="AS22" s="139"/>
      <c r="AT22" s="134"/>
      <c r="AU22" s="135"/>
      <c r="AV22" s="135"/>
      <c r="AW22" s="135"/>
      <c r="AX22" s="135"/>
      <c r="AY22" s="135"/>
      <c r="AZ22" s="135"/>
      <c r="BA22" s="1"/>
      <c r="BC22" s="151"/>
      <c r="BD22" s="146"/>
      <c r="BE22" s="391"/>
      <c r="BF22" s="391"/>
      <c r="BG22" s="48"/>
      <c r="BH22" s="198" t="s">
        <v>269</v>
      </c>
      <c r="BI22" s="109" t="s">
        <v>27</v>
      </c>
      <c r="BK22" s="198"/>
      <c r="BL22" s="198"/>
      <c r="BM22" s="51">
        <v>4</v>
      </c>
      <c r="BN22" s="51" t="s">
        <v>74</v>
      </c>
      <c r="BO22" s="13" t="s">
        <v>68</v>
      </c>
      <c r="BP22" s="51" t="s">
        <v>332</v>
      </c>
      <c r="BQ22" s="51" t="s">
        <v>228</v>
      </c>
      <c r="BR22" s="51" t="s">
        <v>75</v>
      </c>
      <c r="BS22" s="51"/>
      <c r="BT22" s="51"/>
      <c r="BU22" s="51"/>
      <c r="BV22" s="51"/>
      <c r="BW22" s="51"/>
    </row>
    <row r="23" spans="1:75" ht="19.5" customHeight="1">
      <c r="A23" s="384"/>
      <c r="B23" s="387" t="str">
        <f t="shared" si="2"/>
        <v/>
      </c>
      <c r="C23" s="120"/>
      <c r="D23" s="121"/>
      <c r="E23" s="122"/>
      <c r="F23" s="123"/>
      <c r="G23" s="154"/>
      <c r="H23" s="100" t="str">
        <f t="shared" si="3"/>
        <v/>
      </c>
      <c r="I23" s="124"/>
      <c r="J23" s="345" t="str">
        <f t="shared" si="6"/>
        <v/>
      </c>
      <c r="K23" s="105" t="str">
        <f t="shared" si="4"/>
        <v/>
      </c>
      <c r="L23" s="106" t="str">
        <f t="shared" si="5"/>
        <v/>
      </c>
      <c r="M23" s="25"/>
      <c r="N23" s="140"/>
      <c r="O23" s="129"/>
      <c r="P23" s="130"/>
      <c r="Q23" s="129"/>
      <c r="R23" s="131"/>
      <c r="S23" s="129"/>
      <c r="T23" s="131"/>
      <c r="U23" s="497"/>
      <c r="V23" s="107"/>
      <c r="W23" s="139"/>
      <c r="X23" s="140"/>
      <c r="Y23" s="129"/>
      <c r="Z23" s="130"/>
      <c r="AA23" s="132"/>
      <c r="AB23" s="131"/>
      <c r="AC23" s="133"/>
      <c r="AD23" s="131"/>
      <c r="AE23" s="497"/>
      <c r="AF23" s="107"/>
      <c r="AG23" s="146"/>
      <c r="AH23" s="48" t="str">
        <f t="shared" si="7"/>
        <v/>
      </c>
      <c r="AI23" s="48"/>
      <c r="AJ23" s="48"/>
      <c r="AK23" s="140"/>
      <c r="AL23" s="129"/>
      <c r="AM23" s="130"/>
      <c r="AN23" s="132"/>
      <c r="AO23" s="131"/>
      <c r="AP23" s="133"/>
      <c r="AQ23" s="131"/>
      <c r="AR23" s="107"/>
      <c r="AS23" s="139"/>
      <c r="AT23" s="134"/>
      <c r="AU23" s="135"/>
      <c r="AV23" s="135"/>
      <c r="AW23" s="135"/>
      <c r="AX23" s="135"/>
      <c r="AY23" s="135"/>
      <c r="AZ23" s="135"/>
      <c r="BA23" s="1"/>
      <c r="BC23" s="151"/>
      <c r="BD23" s="146"/>
      <c r="BE23" s="391"/>
      <c r="BF23" s="391"/>
      <c r="BG23" s="48"/>
      <c r="BH23" s="198" t="s">
        <v>270</v>
      </c>
      <c r="BI23" s="109" t="s">
        <v>28</v>
      </c>
      <c r="BK23" s="198"/>
      <c r="BL23" s="198"/>
      <c r="BM23" s="51">
        <v>5</v>
      </c>
      <c r="BN23" s="51" t="s">
        <v>76</v>
      </c>
      <c r="BO23" s="13" t="s">
        <v>68</v>
      </c>
      <c r="BP23" s="51" t="s">
        <v>337</v>
      </c>
      <c r="BQ23" s="51" t="s">
        <v>230</v>
      </c>
      <c r="BR23" s="51" t="s">
        <v>77</v>
      </c>
      <c r="BS23" s="51"/>
      <c r="BT23" s="51"/>
      <c r="BU23" s="51"/>
      <c r="BV23" s="51"/>
      <c r="BW23" s="51"/>
    </row>
    <row r="24" spans="1:75" ht="19.5" customHeight="1">
      <c r="A24" s="384"/>
      <c r="B24" s="387" t="str">
        <f t="shared" si="2"/>
        <v/>
      </c>
      <c r="C24" s="120"/>
      <c r="D24" s="121"/>
      <c r="E24" s="122"/>
      <c r="F24" s="123"/>
      <c r="G24" s="154"/>
      <c r="H24" s="100" t="str">
        <f t="shared" si="3"/>
        <v/>
      </c>
      <c r="I24" s="124"/>
      <c r="J24" s="345" t="str">
        <f t="shared" si="6"/>
        <v/>
      </c>
      <c r="K24" s="105" t="str">
        <f t="shared" si="4"/>
        <v/>
      </c>
      <c r="L24" s="106" t="str">
        <f t="shared" si="5"/>
        <v/>
      </c>
      <c r="M24" s="25"/>
      <c r="N24" s="140"/>
      <c r="O24" s="129"/>
      <c r="P24" s="130"/>
      <c r="Q24" s="129"/>
      <c r="R24" s="131"/>
      <c r="S24" s="129"/>
      <c r="T24" s="131"/>
      <c r="U24" s="497"/>
      <c r="V24" s="107"/>
      <c r="W24" s="139"/>
      <c r="X24" s="140"/>
      <c r="Y24" s="129"/>
      <c r="Z24" s="130"/>
      <c r="AA24" s="132"/>
      <c r="AB24" s="131"/>
      <c r="AC24" s="133"/>
      <c r="AD24" s="131"/>
      <c r="AE24" s="497"/>
      <c r="AF24" s="107"/>
      <c r="AG24" s="146"/>
      <c r="AH24" s="48" t="str">
        <f t="shared" si="7"/>
        <v/>
      </c>
      <c r="AI24" s="48"/>
      <c r="AJ24" s="48"/>
      <c r="AK24" s="140"/>
      <c r="AL24" s="129"/>
      <c r="AM24" s="130"/>
      <c r="AN24" s="132"/>
      <c r="AO24" s="131"/>
      <c r="AP24" s="133"/>
      <c r="AQ24" s="131"/>
      <c r="AR24" s="107"/>
      <c r="AS24" s="139"/>
      <c r="AT24" s="134"/>
      <c r="AU24" s="135"/>
      <c r="AV24" s="135"/>
      <c r="AW24" s="135"/>
      <c r="AX24" s="135"/>
      <c r="AY24" s="135"/>
      <c r="AZ24" s="135"/>
      <c r="BA24" s="1"/>
      <c r="BC24" s="151"/>
      <c r="BD24" s="146"/>
      <c r="BE24" s="391"/>
      <c r="BF24" s="391"/>
      <c r="BG24" s="48"/>
      <c r="BH24" s="198" t="s">
        <v>271</v>
      </c>
      <c r="BI24" s="109" t="s">
        <v>30</v>
      </c>
      <c r="BK24" s="198"/>
      <c r="BL24" s="198"/>
      <c r="BM24" s="51">
        <v>6</v>
      </c>
      <c r="BN24" s="51" t="s">
        <v>78</v>
      </c>
      <c r="BO24" s="13" t="s">
        <v>68</v>
      </c>
      <c r="BP24" s="51" t="s">
        <v>208</v>
      </c>
      <c r="BQ24" s="51" t="s">
        <v>232</v>
      </c>
      <c r="BR24" s="51" t="s">
        <v>79</v>
      </c>
      <c r="BS24" s="51"/>
      <c r="BT24" s="51"/>
      <c r="BU24" s="51"/>
      <c r="BV24" s="51"/>
      <c r="BW24" s="51"/>
    </row>
    <row r="25" spans="1:75" ht="19.5" customHeight="1">
      <c r="A25" s="384"/>
      <c r="B25" s="387" t="str">
        <f t="shared" si="2"/>
        <v/>
      </c>
      <c r="C25" s="120"/>
      <c r="D25" s="121"/>
      <c r="E25" s="122"/>
      <c r="F25" s="123"/>
      <c r="G25" s="154"/>
      <c r="H25" s="100" t="str">
        <f t="shared" ref="H25:H42" si="8">IF(C25="","","男")</f>
        <v/>
      </c>
      <c r="I25" s="124"/>
      <c r="J25" s="345" t="str">
        <f t="shared" si="6"/>
        <v/>
      </c>
      <c r="K25" s="105" t="str">
        <f t="shared" si="4"/>
        <v/>
      </c>
      <c r="L25" s="106" t="str">
        <f t="shared" si="5"/>
        <v/>
      </c>
      <c r="M25" s="25"/>
      <c r="N25" s="140"/>
      <c r="O25" s="129"/>
      <c r="P25" s="130"/>
      <c r="Q25" s="129"/>
      <c r="R25" s="131"/>
      <c r="S25" s="129"/>
      <c r="T25" s="131"/>
      <c r="U25" s="497"/>
      <c r="V25" s="107"/>
      <c r="W25" s="139"/>
      <c r="X25" s="140"/>
      <c r="Y25" s="129"/>
      <c r="Z25" s="130"/>
      <c r="AA25" s="132"/>
      <c r="AB25" s="131"/>
      <c r="AC25" s="133"/>
      <c r="AD25" s="131"/>
      <c r="AE25" s="497"/>
      <c r="AF25" s="107"/>
      <c r="AG25" s="146"/>
      <c r="AH25" s="48" t="str">
        <f t="shared" si="7"/>
        <v/>
      </c>
      <c r="AI25" s="48"/>
      <c r="AJ25" s="48"/>
      <c r="AK25" s="140"/>
      <c r="AL25" s="129"/>
      <c r="AM25" s="130"/>
      <c r="AN25" s="132"/>
      <c r="AO25" s="131"/>
      <c r="AP25" s="133"/>
      <c r="AQ25" s="131"/>
      <c r="AR25" s="107"/>
      <c r="AS25" s="139"/>
      <c r="AT25" s="134"/>
      <c r="AU25" s="135"/>
      <c r="AV25" s="135"/>
      <c r="AW25" s="135"/>
      <c r="AX25" s="135"/>
      <c r="AY25" s="135"/>
      <c r="AZ25" s="135"/>
      <c r="BA25" s="1"/>
      <c r="BC25" s="151"/>
      <c r="BD25" s="146"/>
      <c r="BE25" s="391"/>
      <c r="BF25" s="391"/>
      <c r="BG25" s="48"/>
      <c r="BH25" s="198" t="s">
        <v>278</v>
      </c>
      <c r="BI25" s="109" t="s">
        <v>31</v>
      </c>
      <c r="BK25" s="198"/>
      <c r="BL25" s="198"/>
      <c r="BM25" s="51">
        <v>7</v>
      </c>
      <c r="BN25" s="51" t="s">
        <v>80</v>
      </c>
      <c r="BO25" s="13" t="s">
        <v>68</v>
      </c>
      <c r="BP25" s="51" t="s">
        <v>209</v>
      </c>
      <c r="BQ25" s="51" t="s">
        <v>234</v>
      </c>
      <c r="BR25" s="51" t="s">
        <v>81</v>
      </c>
      <c r="BS25" s="51"/>
      <c r="BT25" s="51"/>
      <c r="BU25" s="51"/>
      <c r="BV25" s="51"/>
      <c r="BW25" s="51"/>
    </row>
    <row r="26" spans="1:75" ht="19.5" customHeight="1">
      <c r="A26" s="384"/>
      <c r="B26" s="387" t="str">
        <f t="shared" si="2"/>
        <v/>
      </c>
      <c r="C26" s="120"/>
      <c r="D26" s="121"/>
      <c r="E26" s="122"/>
      <c r="F26" s="123"/>
      <c r="G26" s="154"/>
      <c r="H26" s="100" t="str">
        <f t="shared" si="8"/>
        <v/>
      </c>
      <c r="I26" s="124"/>
      <c r="J26" s="345" t="str">
        <f t="shared" si="6"/>
        <v/>
      </c>
      <c r="K26" s="105" t="str">
        <f t="shared" si="4"/>
        <v/>
      </c>
      <c r="L26" s="106" t="str">
        <f t="shared" si="5"/>
        <v/>
      </c>
      <c r="M26" s="25"/>
      <c r="N26" s="140"/>
      <c r="O26" s="129"/>
      <c r="P26" s="130"/>
      <c r="Q26" s="129"/>
      <c r="R26" s="131"/>
      <c r="S26" s="129"/>
      <c r="T26" s="131"/>
      <c r="U26" s="497"/>
      <c r="V26" s="107"/>
      <c r="W26" s="139"/>
      <c r="X26" s="140"/>
      <c r="Y26" s="129"/>
      <c r="Z26" s="130"/>
      <c r="AA26" s="132"/>
      <c r="AB26" s="131"/>
      <c r="AC26" s="133"/>
      <c r="AD26" s="131"/>
      <c r="AE26" s="497"/>
      <c r="AF26" s="107"/>
      <c r="AG26" s="146"/>
      <c r="AH26" s="48" t="str">
        <f t="shared" si="7"/>
        <v/>
      </c>
      <c r="AI26" s="48"/>
      <c r="AJ26" s="48"/>
      <c r="AK26" s="140"/>
      <c r="AL26" s="129"/>
      <c r="AM26" s="130"/>
      <c r="AN26" s="132"/>
      <c r="AO26" s="131"/>
      <c r="AP26" s="133"/>
      <c r="AQ26" s="131"/>
      <c r="AR26" s="107"/>
      <c r="AS26" s="139"/>
      <c r="AT26" s="134"/>
      <c r="AU26" s="135"/>
      <c r="AV26" s="135"/>
      <c r="AW26" s="135"/>
      <c r="AX26" s="135"/>
      <c r="AY26" s="135"/>
      <c r="AZ26" s="135"/>
      <c r="BA26" s="1"/>
      <c r="BC26" s="151"/>
      <c r="BD26" s="146"/>
      <c r="BE26" s="391"/>
      <c r="BF26" s="391"/>
      <c r="BG26" s="48"/>
      <c r="BH26" s="198" t="s">
        <v>282</v>
      </c>
      <c r="BI26" s="109" t="s">
        <v>32</v>
      </c>
      <c r="BK26" s="198"/>
      <c r="BL26" s="198"/>
      <c r="BM26" s="51">
        <v>8</v>
      </c>
      <c r="BN26" s="51" t="s">
        <v>82</v>
      </c>
      <c r="BO26" s="13" t="s">
        <v>68</v>
      </c>
      <c r="BP26" s="51" t="s">
        <v>106</v>
      </c>
      <c r="BQ26" s="51" t="s">
        <v>107</v>
      </c>
      <c r="BR26" s="51" t="s">
        <v>83</v>
      </c>
      <c r="BS26" s="51"/>
      <c r="BT26" s="51"/>
      <c r="BU26" s="51"/>
      <c r="BV26" s="51"/>
      <c r="BW26" s="51"/>
    </row>
    <row r="27" spans="1:75" ht="19.5" customHeight="1">
      <c r="A27" s="384"/>
      <c r="B27" s="387" t="str">
        <f t="shared" si="2"/>
        <v/>
      </c>
      <c r="C27" s="120"/>
      <c r="D27" s="121"/>
      <c r="E27" s="122"/>
      <c r="F27" s="123"/>
      <c r="G27" s="154"/>
      <c r="H27" s="100" t="str">
        <f t="shared" si="8"/>
        <v/>
      </c>
      <c r="I27" s="124"/>
      <c r="J27" s="345" t="str">
        <f t="shared" si="6"/>
        <v/>
      </c>
      <c r="K27" s="105" t="str">
        <f t="shared" si="4"/>
        <v/>
      </c>
      <c r="L27" s="106" t="str">
        <f t="shared" si="5"/>
        <v/>
      </c>
      <c r="M27" s="25"/>
      <c r="N27" s="140"/>
      <c r="O27" s="129"/>
      <c r="P27" s="130"/>
      <c r="Q27" s="129"/>
      <c r="R27" s="131"/>
      <c r="S27" s="129"/>
      <c r="T27" s="131"/>
      <c r="U27" s="497"/>
      <c r="V27" s="107"/>
      <c r="W27" s="139"/>
      <c r="X27" s="140"/>
      <c r="Y27" s="129"/>
      <c r="Z27" s="130"/>
      <c r="AA27" s="132"/>
      <c r="AB27" s="131"/>
      <c r="AC27" s="133"/>
      <c r="AD27" s="131"/>
      <c r="AE27" s="497"/>
      <c r="AF27" s="107"/>
      <c r="AG27" s="146"/>
      <c r="AH27" s="48" t="str">
        <f t="shared" si="7"/>
        <v/>
      </c>
      <c r="AI27" s="48"/>
      <c r="AJ27" s="48"/>
      <c r="AK27" s="140"/>
      <c r="AL27" s="129"/>
      <c r="AM27" s="130"/>
      <c r="AN27" s="132"/>
      <c r="AO27" s="131"/>
      <c r="AP27" s="133"/>
      <c r="AQ27" s="131"/>
      <c r="AR27" s="107"/>
      <c r="AS27" s="139"/>
      <c r="AT27" s="134"/>
      <c r="AU27" s="135"/>
      <c r="AV27" s="135"/>
      <c r="AW27" s="135"/>
      <c r="AX27" s="135"/>
      <c r="AY27" s="135"/>
      <c r="AZ27" s="135"/>
      <c r="BA27" s="1"/>
      <c r="BC27" s="151"/>
      <c r="BD27" s="146"/>
      <c r="BE27" s="391"/>
      <c r="BF27" s="391"/>
      <c r="BG27" s="48"/>
      <c r="BH27" s="198" t="s">
        <v>272</v>
      </c>
      <c r="BI27" s="109" t="s">
        <v>35</v>
      </c>
      <c r="BK27" s="198"/>
      <c r="BL27" s="198"/>
      <c r="BM27" s="51">
        <v>9</v>
      </c>
      <c r="BN27" s="51" t="s">
        <v>84</v>
      </c>
      <c r="BO27" s="13" t="s">
        <v>68</v>
      </c>
      <c r="BP27" s="51" t="s">
        <v>210</v>
      </c>
      <c r="BQ27" s="51" t="s">
        <v>237</v>
      </c>
      <c r="BR27" s="51" t="s">
        <v>85</v>
      </c>
      <c r="BS27" s="51"/>
      <c r="BT27" s="51"/>
      <c r="BU27" s="51"/>
      <c r="BV27" s="51"/>
      <c r="BW27" s="51"/>
    </row>
    <row r="28" spans="1:75" ht="19.5" customHeight="1">
      <c r="A28" s="384"/>
      <c r="B28" s="387" t="str">
        <f t="shared" si="2"/>
        <v/>
      </c>
      <c r="C28" s="120"/>
      <c r="D28" s="121"/>
      <c r="E28" s="122"/>
      <c r="F28" s="123"/>
      <c r="G28" s="154"/>
      <c r="H28" s="100" t="str">
        <f t="shared" si="8"/>
        <v/>
      </c>
      <c r="I28" s="124"/>
      <c r="J28" s="345" t="str">
        <f t="shared" si="6"/>
        <v/>
      </c>
      <c r="K28" s="105" t="str">
        <f t="shared" si="4"/>
        <v/>
      </c>
      <c r="L28" s="106" t="str">
        <f t="shared" si="5"/>
        <v/>
      </c>
      <c r="M28" s="25"/>
      <c r="N28" s="140"/>
      <c r="O28" s="129"/>
      <c r="P28" s="130"/>
      <c r="Q28" s="129"/>
      <c r="R28" s="131"/>
      <c r="S28" s="129"/>
      <c r="T28" s="131"/>
      <c r="U28" s="497"/>
      <c r="V28" s="107"/>
      <c r="W28" s="139"/>
      <c r="X28" s="140"/>
      <c r="Y28" s="129"/>
      <c r="Z28" s="130"/>
      <c r="AA28" s="132"/>
      <c r="AB28" s="131"/>
      <c r="AC28" s="133"/>
      <c r="AD28" s="131"/>
      <c r="AE28" s="497"/>
      <c r="AF28" s="107"/>
      <c r="AG28" s="146"/>
      <c r="AH28" s="48" t="str">
        <f t="shared" si="7"/>
        <v/>
      </c>
      <c r="AI28" s="48"/>
      <c r="AJ28" s="48"/>
      <c r="AK28" s="140"/>
      <c r="AL28" s="129"/>
      <c r="AM28" s="130"/>
      <c r="AN28" s="132"/>
      <c r="AO28" s="131"/>
      <c r="AP28" s="133"/>
      <c r="AQ28" s="131"/>
      <c r="AR28" s="107"/>
      <c r="AS28" s="139"/>
      <c r="AT28" s="134"/>
      <c r="AU28" s="135"/>
      <c r="AV28" s="135"/>
      <c r="AW28" s="135"/>
      <c r="AX28" s="135"/>
      <c r="AY28" s="135"/>
      <c r="AZ28" s="135"/>
      <c r="BA28" s="1"/>
      <c r="BC28" s="151"/>
      <c r="BD28" s="146"/>
      <c r="BE28" s="391"/>
      <c r="BF28" s="391"/>
      <c r="BG28" s="48"/>
      <c r="BH28" s="198" t="s">
        <v>273</v>
      </c>
      <c r="BI28" s="109" t="s">
        <v>36</v>
      </c>
      <c r="BK28" s="198"/>
      <c r="BL28" s="198"/>
      <c r="BM28" s="51">
        <v>10</v>
      </c>
      <c r="BN28" s="51" t="s">
        <v>86</v>
      </c>
      <c r="BO28" s="13" t="s">
        <v>68</v>
      </c>
      <c r="BP28" s="51" t="s">
        <v>211</v>
      </c>
      <c r="BQ28" s="51" t="s">
        <v>239</v>
      </c>
      <c r="BR28" s="51" t="s">
        <v>87</v>
      </c>
      <c r="BS28" s="51"/>
      <c r="BT28" s="51"/>
      <c r="BU28" s="51"/>
      <c r="BV28" s="51"/>
      <c r="BW28" s="51"/>
    </row>
    <row r="29" spans="1:75" ht="19.5" customHeight="1">
      <c r="A29" s="384"/>
      <c r="B29" s="387" t="str">
        <f t="shared" si="2"/>
        <v/>
      </c>
      <c r="C29" s="120"/>
      <c r="D29" s="121"/>
      <c r="E29" s="122"/>
      <c r="F29" s="123"/>
      <c r="G29" s="154"/>
      <c r="H29" s="100" t="str">
        <f t="shared" si="8"/>
        <v/>
      </c>
      <c r="I29" s="124"/>
      <c r="J29" s="345" t="str">
        <f t="shared" si="6"/>
        <v/>
      </c>
      <c r="K29" s="105" t="str">
        <f t="shared" si="4"/>
        <v/>
      </c>
      <c r="L29" s="106" t="str">
        <f t="shared" si="5"/>
        <v/>
      </c>
      <c r="M29" s="25"/>
      <c r="N29" s="140"/>
      <c r="O29" s="129"/>
      <c r="P29" s="130"/>
      <c r="Q29" s="129"/>
      <c r="R29" s="131"/>
      <c r="S29" s="129"/>
      <c r="T29" s="131"/>
      <c r="U29" s="497"/>
      <c r="V29" s="107"/>
      <c r="W29" s="139"/>
      <c r="X29" s="140"/>
      <c r="Y29" s="129"/>
      <c r="Z29" s="130"/>
      <c r="AA29" s="132"/>
      <c r="AB29" s="131"/>
      <c r="AC29" s="133"/>
      <c r="AD29" s="131"/>
      <c r="AE29" s="497"/>
      <c r="AF29" s="107"/>
      <c r="AG29" s="146"/>
      <c r="AH29" s="48" t="str">
        <f t="shared" si="7"/>
        <v/>
      </c>
      <c r="AI29" s="48"/>
      <c r="AJ29" s="48"/>
      <c r="AK29" s="140"/>
      <c r="AL29" s="129"/>
      <c r="AM29" s="130"/>
      <c r="AN29" s="132"/>
      <c r="AO29" s="131"/>
      <c r="AP29" s="133"/>
      <c r="AQ29" s="131"/>
      <c r="AR29" s="107"/>
      <c r="AS29" s="139"/>
      <c r="AT29" s="134"/>
      <c r="AU29" s="135"/>
      <c r="AV29" s="135"/>
      <c r="AW29" s="135"/>
      <c r="AX29" s="135"/>
      <c r="AY29" s="135"/>
      <c r="AZ29" s="135"/>
      <c r="BA29" s="1"/>
      <c r="BC29" s="151"/>
      <c r="BD29" s="146"/>
      <c r="BE29" s="391"/>
      <c r="BF29" s="391"/>
      <c r="BG29" s="48"/>
      <c r="BH29" s="198" t="s">
        <v>274</v>
      </c>
      <c r="BI29" s="109" t="s">
        <v>51</v>
      </c>
      <c r="BK29" s="198"/>
      <c r="BL29" s="198"/>
      <c r="BM29" s="51">
        <v>11</v>
      </c>
      <c r="BN29" s="51" t="s">
        <v>88</v>
      </c>
      <c r="BO29" s="13" t="s">
        <v>68</v>
      </c>
      <c r="BP29" s="51" t="s">
        <v>212</v>
      </c>
      <c r="BQ29" s="51" t="s">
        <v>241</v>
      </c>
      <c r="BR29" s="51" t="s">
        <v>89</v>
      </c>
      <c r="BS29" s="51"/>
      <c r="BT29" s="51"/>
      <c r="BU29" s="51"/>
      <c r="BV29" s="51"/>
      <c r="BW29" s="51"/>
    </row>
    <row r="30" spans="1:75" ht="19.5" customHeight="1">
      <c r="A30" s="384"/>
      <c r="B30" s="387" t="str">
        <f t="shared" si="2"/>
        <v/>
      </c>
      <c r="C30" s="120"/>
      <c r="D30" s="121"/>
      <c r="E30" s="122"/>
      <c r="F30" s="123"/>
      <c r="G30" s="154"/>
      <c r="H30" s="100" t="str">
        <f t="shared" si="8"/>
        <v/>
      </c>
      <c r="I30" s="124"/>
      <c r="J30" s="345" t="str">
        <f t="shared" si="6"/>
        <v/>
      </c>
      <c r="K30" s="105" t="str">
        <f t="shared" si="4"/>
        <v/>
      </c>
      <c r="L30" s="106" t="str">
        <f t="shared" si="5"/>
        <v/>
      </c>
      <c r="M30" s="25"/>
      <c r="N30" s="140"/>
      <c r="O30" s="129"/>
      <c r="P30" s="130"/>
      <c r="Q30" s="129"/>
      <c r="R30" s="131"/>
      <c r="S30" s="129"/>
      <c r="T30" s="131"/>
      <c r="U30" s="497"/>
      <c r="V30" s="107"/>
      <c r="W30" s="139"/>
      <c r="X30" s="140"/>
      <c r="Y30" s="129"/>
      <c r="Z30" s="130"/>
      <c r="AA30" s="132"/>
      <c r="AB30" s="131"/>
      <c r="AC30" s="133"/>
      <c r="AD30" s="131"/>
      <c r="AE30" s="497"/>
      <c r="AF30" s="107"/>
      <c r="AG30" s="146"/>
      <c r="AH30" s="48" t="str">
        <f t="shared" si="7"/>
        <v/>
      </c>
      <c r="AI30" s="48"/>
      <c r="AJ30" s="48"/>
      <c r="AK30" s="140"/>
      <c r="AL30" s="129"/>
      <c r="AM30" s="130"/>
      <c r="AN30" s="132"/>
      <c r="AO30" s="131"/>
      <c r="AP30" s="133"/>
      <c r="AQ30" s="131"/>
      <c r="AR30" s="107"/>
      <c r="AS30" s="139"/>
      <c r="AT30" s="134"/>
      <c r="AU30" s="135"/>
      <c r="AV30" s="135"/>
      <c r="AW30" s="135"/>
      <c r="AX30" s="135"/>
      <c r="AY30" s="135"/>
      <c r="AZ30" s="135"/>
      <c r="BA30" s="1"/>
      <c r="BC30" s="151"/>
      <c r="BD30" s="146"/>
      <c r="BE30" s="391"/>
      <c r="BF30" s="391"/>
      <c r="BG30" s="48"/>
      <c r="BH30" s="198" t="s">
        <v>275</v>
      </c>
      <c r="BI30" s="109" t="s">
        <v>52</v>
      </c>
      <c r="BK30" s="198"/>
      <c r="BL30" s="198"/>
      <c r="BM30" s="51">
        <v>12</v>
      </c>
      <c r="BN30" s="51" t="s">
        <v>90</v>
      </c>
      <c r="BO30" s="13" t="s">
        <v>68</v>
      </c>
      <c r="BP30" s="51" t="s">
        <v>213</v>
      </c>
      <c r="BQ30" s="51" t="s">
        <v>243</v>
      </c>
      <c r="BR30" s="51" t="s">
        <v>91</v>
      </c>
      <c r="BS30" s="51"/>
      <c r="BT30" s="51"/>
      <c r="BU30" s="51"/>
      <c r="BV30" s="51"/>
      <c r="BW30" s="51"/>
    </row>
    <row r="31" spans="1:75" ht="19.5" customHeight="1">
      <c r="A31" s="384"/>
      <c r="B31" s="387" t="str">
        <f t="shared" si="2"/>
        <v/>
      </c>
      <c r="C31" s="120"/>
      <c r="D31" s="121"/>
      <c r="E31" s="122"/>
      <c r="F31" s="123"/>
      <c r="G31" s="154"/>
      <c r="H31" s="100" t="str">
        <f t="shared" si="8"/>
        <v/>
      </c>
      <c r="I31" s="124"/>
      <c r="J31" s="345" t="str">
        <f t="shared" si="6"/>
        <v/>
      </c>
      <c r="K31" s="105" t="str">
        <f t="shared" si="4"/>
        <v/>
      </c>
      <c r="L31" s="106" t="str">
        <f t="shared" si="5"/>
        <v/>
      </c>
      <c r="M31" s="25"/>
      <c r="N31" s="140"/>
      <c r="O31" s="129"/>
      <c r="P31" s="130"/>
      <c r="Q31" s="129"/>
      <c r="R31" s="131"/>
      <c r="S31" s="129"/>
      <c r="T31" s="131"/>
      <c r="U31" s="497"/>
      <c r="V31" s="107"/>
      <c r="W31" s="139"/>
      <c r="X31" s="140"/>
      <c r="Y31" s="129"/>
      <c r="Z31" s="130"/>
      <c r="AA31" s="132"/>
      <c r="AB31" s="131"/>
      <c r="AC31" s="133"/>
      <c r="AD31" s="131"/>
      <c r="AE31" s="497"/>
      <c r="AF31" s="107"/>
      <c r="AG31" s="146"/>
      <c r="AH31" s="48" t="str">
        <f t="shared" si="7"/>
        <v/>
      </c>
      <c r="AI31" s="48"/>
      <c r="AJ31" s="48"/>
      <c r="AK31" s="140"/>
      <c r="AL31" s="129"/>
      <c r="AM31" s="130"/>
      <c r="AN31" s="132"/>
      <c r="AO31" s="131"/>
      <c r="AP31" s="133"/>
      <c r="AQ31" s="131"/>
      <c r="AR31" s="107"/>
      <c r="AS31" s="139"/>
      <c r="AT31" s="134"/>
      <c r="AU31" s="135"/>
      <c r="AV31" s="135"/>
      <c r="AW31" s="135"/>
      <c r="AX31" s="135"/>
      <c r="AY31" s="135"/>
      <c r="AZ31" s="135"/>
      <c r="BA31" s="1"/>
      <c r="BC31" s="151"/>
      <c r="BD31" s="146"/>
      <c r="BE31" s="391"/>
      <c r="BF31" s="391"/>
      <c r="BG31" s="48"/>
      <c r="BH31" s="198" t="s">
        <v>276</v>
      </c>
      <c r="BI31" s="109" t="s">
        <v>53</v>
      </c>
      <c r="BK31" s="198"/>
      <c r="BL31" s="198"/>
      <c r="BM31" s="51">
        <v>13</v>
      </c>
      <c r="BN31" s="51" t="s">
        <v>92</v>
      </c>
      <c r="BO31" s="13" t="s">
        <v>68</v>
      </c>
      <c r="BP31" s="51" t="s">
        <v>214</v>
      </c>
      <c r="BQ31" s="51" t="s">
        <v>245</v>
      </c>
      <c r="BR31" s="51" t="s">
        <v>93</v>
      </c>
      <c r="BS31" s="51"/>
      <c r="BT31" s="51"/>
      <c r="BU31" s="51"/>
      <c r="BV31" s="51"/>
      <c r="BW31" s="51"/>
    </row>
    <row r="32" spans="1:75" ht="19.5" customHeight="1">
      <c r="A32" s="384"/>
      <c r="B32" s="387" t="str">
        <f t="shared" si="2"/>
        <v/>
      </c>
      <c r="C32" s="120"/>
      <c r="D32" s="121"/>
      <c r="E32" s="122"/>
      <c r="F32" s="123"/>
      <c r="G32" s="154"/>
      <c r="H32" s="100" t="str">
        <f t="shared" si="8"/>
        <v/>
      </c>
      <c r="I32" s="124"/>
      <c r="J32" s="345" t="str">
        <f t="shared" si="6"/>
        <v/>
      </c>
      <c r="K32" s="105" t="str">
        <f t="shared" si="4"/>
        <v/>
      </c>
      <c r="L32" s="106" t="str">
        <f t="shared" si="5"/>
        <v/>
      </c>
      <c r="M32" s="25"/>
      <c r="N32" s="140"/>
      <c r="O32" s="129"/>
      <c r="P32" s="130"/>
      <c r="Q32" s="129"/>
      <c r="R32" s="131"/>
      <c r="S32" s="129"/>
      <c r="T32" s="131"/>
      <c r="U32" s="497"/>
      <c r="V32" s="107"/>
      <c r="W32" s="139"/>
      <c r="X32" s="140"/>
      <c r="Y32" s="129"/>
      <c r="Z32" s="130"/>
      <c r="AA32" s="132"/>
      <c r="AB32" s="131"/>
      <c r="AC32" s="133"/>
      <c r="AD32" s="131"/>
      <c r="AE32" s="497"/>
      <c r="AF32" s="107"/>
      <c r="AG32" s="146"/>
      <c r="AH32" s="48" t="str">
        <f t="shared" si="7"/>
        <v/>
      </c>
      <c r="AI32" s="48"/>
      <c r="AJ32" s="48"/>
      <c r="AK32" s="140"/>
      <c r="AL32" s="129"/>
      <c r="AM32" s="130"/>
      <c r="AN32" s="132"/>
      <c r="AO32" s="131"/>
      <c r="AP32" s="133"/>
      <c r="AQ32" s="131"/>
      <c r="AR32" s="107"/>
      <c r="AS32" s="139"/>
      <c r="AT32" s="134"/>
      <c r="AU32" s="135"/>
      <c r="AV32" s="135"/>
      <c r="AW32" s="135"/>
      <c r="AX32" s="135"/>
      <c r="AY32" s="135"/>
      <c r="AZ32" s="135"/>
      <c r="BA32" s="1"/>
      <c r="BC32" s="151"/>
      <c r="BD32" s="146"/>
      <c r="BE32" s="391"/>
      <c r="BF32" s="391"/>
      <c r="BG32" s="48"/>
      <c r="BH32" s="198" t="s">
        <v>277</v>
      </c>
      <c r="BI32" s="109" t="s">
        <v>54</v>
      </c>
      <c r="BK32" s="198"/>
      <c r="BL32" s="198"/>
      <c r="BM32" s="51">
        <v>14</v>
      </c>
      <c r="BN32" s="51" t="s">
        <v>94</v>
      </c>
      <c r="BO32" s="13" t="s">
        <v>68</v>
      </c>
      <c r="BP32" s="51" t="s">
        <v>215</v>
      </c>
      <c r="BQ32" s="51" t="s">
        <v>247</v>
      </c>
      <c r="BR32" s="51" t="s">
        <v>95</v>
      </c>
      <c r="BS32" s="51"/>
      <c r="BT32" s="51"/>
      <c r="BU32" s="51"/>
      <c r="BV32" s="51"/>
      <c r="BW32" s="51"/>
    </row>
    <row r="33" spans="1:75" ht="19.5" customHeight="1">
      <c r="A33" s="384"/>
      <c r="B33" s="387" t="str">
        <f t="shared" si="2"/>
        <v/>
      </c>
      <c r="C33" s="115"/>
      <c r="D33" s="116"/>
      <c r="E33" s="117"/>
      <c r="F33" s="118"/>
      <c r="G33" s="154"/>
      <c r="H33" s="100" t="str">
        <f t="shared" si="8"/>
        <v/>
      </c>
      <c r="I33" s="119"/>
      <c r="J33" s="345" t="str">
        <f t="shared" si="6"/>
        <v/>
      </c>
      <c r="K33" s="105" t="str">
        <f t="shared" si="4"/>
        <v/>
      </c>
      <c r="L33" s="106" t="str">
        <f t="shared" si="5"/>
        <v/>
      </c>
      <c r="M33" s="25"/>
      <c r="N33" s="140"/>
      <c r="O33" s="129"/>
      <c r="P33" s="130"/>
      <c r="Q33" s="129"/>
      <c r="R33" s="131"/>
      <c r="S33" s="129"/>
      <c r="T33" s="131"/>
      <c r="U33" s="497"/>
      <c r="V33" s="107"/>
      <c r="W33" s="139"/>
      <c r="X33" s="140"/>
      <c r="Y33" s="129"/>
      <c r="Z33" s="130"/>
      <c r="AA33" s="132"/>
      <c r="AB33" s="131"/>
      <c r="AC33" s="133"/>
      <c r="AD33" s="131"/>
      <c r="AE33" s="497"/>
      <c r="AF33" s="107"/>
      <c r="AG33" s="146"/>
      <c r="AH33" s="48" t="str">
        <f t="shared" si="7"/>
        <v/>
      </c>
      <c r="AI33" s="48"/>
      <c r="AJ33" s="48"/>
      <c r="AK33" s="140"/>
      <c r="AL33" s="129"/>
      <c r="AM33" s="130"/>
      <c r="AN33" s="132"/>
      <c r="AO33" s="131"/>
      <c r="AP33" s="133"/>
      <c r="AQ33" s="131"/>
      <c r="AR33" s="107"/>
      <c r="AS33" s="139"/>
      <c r="AT33" s="134"/>
      <c r="AU33" s="135"/>
      <c r="AV33" s="135"/>
      <c r="AW33" s="135"/>
      <c r="AX33" s="135"/>
      <c r="AY33" s="135"/>
      <c r="AZ33" s="135"/>
      <c r="BA33" s="1"/>
      <c r="BC33" s="151"/>
      <c r="BD33" s="146"/>
      <c r="BE33" s="391"/>
      <c r="BF33" s="391"/>
      <c r="BG33" s="48"/>
      <c r="BH33" s="198" t="s">
        <v>279</v>
      </c>
      <c r="BI33" s="109" t="s">
        <v>37</v>
      </c>
      <c r="BK33" s="198"/>
      <c r="BL33" s="198"/>
      <c r="BM33" s="51">
        <v>15</v>
      </c>
      <c r="BN33" s="51" t="s">
        <v>96</v>
      </c>
      <c r="BO33" s="13" t="s">
        <v>68</v>
      </c>
      <c r="BP33" s="51" t="s">
        <v>216</v>
      </c>
      <c r="BQ33" s="51" t="s">
        <v>249</v>
      </c>
      <c r="BR33" s="51" t="s">
        <v>97</v>
      </c>
      <c r="BS33" s="51"/>
      <c r="BT33" s="51"/>
      <c r="BU33" s="51"/>
      <c r="BV33" s="51"/>
      <c r="BW33" s="51"/>
    </row>
    <row r="34" spans="1:75" ht="19.5" customHeight="1">
      <c r="A34" s="384"/>
      <c r="B34" s="387" t="str">
        <f t="shared" si="2"/>
        <v/>
      </c>
      <c r="C34" s="120"/>
      <c r="D34" s="121"/>
      <c r="E34" s="122"/>
      <c r="F34" s="123"/>
      <c r="G34" s="154"/>
      <c r="H34" s="100" t="str">
        <f t="shared" si="8"/>
        <v/>
      </c>
      <c r="I34" s="124"/>
      <c r="J34" s="345" t="str">
        <f t="shared" si="6"/>
        <v/>
      </c>
      <c r="K34" s="105" t="str">
        <f t="shared" si="4"/>
        <v/>
      </c>
      <c r="L34" s="106" t="str">
        <f t="shared" si="5"/>
        <v/>
      </c>
      <c r="M34" s="25"/>
      <c r="N34" s="140"/>
      <c r="O34" s="129"/>
      <c r="P34" s="130"/>
      <c r="Q34" s="129"/>
      <c r="R34" s="131"/>
      <c r="S34" s="129"/>
      <c r="T34" s="131"/>
      <c r="U34" s="497"/>
      <c r="V34" s="107"/>
      <c r="W34" s="139"/>
      <c r="X34" s="140"/>
      <c r="Y34" s="129"/>
      <c r="Z34" s="130"/>
      <c r="AA34" s="132"/>
      <c r="AB34" s="131"/>
      <c r="AC34" s="133"/>
      <c r="AD34" s="131"/>
      <c r="AE34" s="497"/>
      <c r="AF34" s="107"/>
      <c r="AG34" s="146"/>
      <c r="AH34" s="48" t="str">
        <f t="shared" si="7"/>
        <v/>
      </c>
      <c r="AI34" s="48"/>
      <c r="AJ34" s="48"/>
      <c r="AK34" s="140"/>
      <c r="AL34" s="129"/>
      <c r="AM34" s="130"/>
      <c r="AN34" s="132"/>
      <c r="AO34" s="131"/>
      <c r="AP34" s="133"/>
      <c r="AQ34" s="131"/>
      <c r="AR34" s="107"/>
      <c r="AS34" s="139"/>
      <c r="AT34" s="134"/>
      <c r="AU34" s="135"/>
      <c r="AV34" s="135"/>
      <c r="AW34" s="135"/>
      <c r="AX34" s="135"/>
      <c r="AY34" s="135"/>
      <c r="AZ34" s="135"/>
      <c r="BA34" s="1"/>
      <c r="BC34" s="151"/>
      <c r="BD34" s="146"/>
      <c r="BE34" s="391"/>
      <c r="BF34" s="391"/>
      <c r="BG34" s="48"/>
      <c r="BH34" s="198" t="s">
        <v>280</v>
      </c>
      <c r="BI34" s="109" t="s">
        <v>39</v>
      </c>
      <c r="BK34" s="198"/>
      <c r="BL34" s="198"/>
      <c r="BM34" s="51">
        <v>16</v>
      </c>
      <c r="BN34" s="51" t="s">
        <v>98</v>
      </c>
      <c r="BO34" s="13" t="s">
        <v>68</v>
      </c>
      <c r="BP34" s="51" t="s">
        <v>217</v>
      </c>
      <c r="BQ34" s="51" t="s">
        <v>251</v>
      </c>
      <c r="BR34" s="51" t="s">
        <v>99</v>
      </c>
      <c r="BS34" s="51"/>
      <c r="BT34" s="51"/>
      <c r="BU34" s="51"/>
      <c r="BV34" s="51"/>
      <c r="BW34" s="51"/>
    </row>
    <row r="35" spans="1:75" ht="19.5" customHeight="1">
      <c r="A35" s="384"/>
      <c r="B35" s="387" t="str">
        <f t="shared" si="2"/>
        <v/>
      </c>
      <c r="C35" s="115"/>
      <c r="D35" s="116"/>
      <c r="E35" s="117"/>
      <c r="F35" s="118"/>
      <c r="G35" s="154"/>
      <c r="H35" s="100" t="str">
        <f t="shared" si="8"/>
        <v/>
      </c>
      <c r="I35" s="119"/>
      <c r="J35" s="345" t="str">
        <f t="shared" si="6"/>
        <v/>
      </c>
      <c r="K35" s="105" t="str">
        <f t="shared" si="4"/>
        <v/>
      </c>
      <c r="L35" s="106" t="str">
        <f t="shared" si="5"/>
        <v/>
      </c>
      <c r="M35" s="25"/>
      <c r="N35" s="140"/>
      <c r="O35" s="129"/>
      <c r="P35" s="130"/>
      <c r="Q35" s="129"/>
      <c r="R35" s="131"/>
      <c r="S35" s="129"/>
      <c r="T35" s="131"/>
      <c r="U35" s="497"/>
      <c r="V35" s="107"/>
      <c r="W35" s="139"/>
      <c r="X35" s="140"/>
      <c r="Y35" s="129"/>
      <c r="Z35" s="130"/>
      <c r="AA35" s="132"/>
      <c r="AB35" s="131"/>
      <c r="AC35" s="133"/>
      <c r="AD35" s="131"/>
      <c r="AE35" s="497"/>
      <c r="AF35" s="107"/>
      <c r="AG35" s="146"/>
      <c r="AH35" s="48" t="str">
        <f t="shared" si="7"/>
        <v/>
      </c>
      <c r="AI35" s="48"/>
      <c r="AJ35" s="48"/>
      <c r="AK35" s="140"/>
      <c r="AL35" s="129"/>
      <c r="AM35" s="130"/>
      <c r="AN35" s="132"/>
      <c r="AO35" s="131"/>
      <c r="AP35" s="133"/>
      <c r="AQ35" s="131"/>
      <c r="AR35" s="107"/>
      <c r="AS35" s="139"/>
      <c r="AT35" s="134"/>
      <c r="AU35" s="135"/>
      <c r="AV35" s="135"/>
      <c r="AW35" s="135"/>
      <c r="AX35" s="135"/>
      <c r="AY35" s="135"/>
      <c r="AZ35" s="135"/>
      <c r="BA35" s="1"/>
      <c r="BC35" s="151"/>
      <c r="BD35" s="146"/>
      <c r="BE35" s="391"/>
      <c r="BF35" s="391"/>
      <c r="BG35" s="48"/>
      <c r="BH35" s="198" t="s">
        <v>281</v>
      </c>
      <c r="BI35" s="109" t="s">
        <v>41</v>
      </c>
      <c r="BK35" s="198"/>
      <c r="BL35" s="198"/>
      <c r="BM35" s="51">
        <v>17</v>
      </c>
      <c r="BN35" s="51" t="s">
        <v>100</v>
      </c>
      <c r="BO35" s="13" t="s">
        <v>68</v>
      </c>
      <c r="BP35" s="51" t="s">
        <v>218</v>
      </c>
      <c r="BQ35" s="51" t="s">
        <v>253</v>
      </c>
      <c r="BR35" s="51" t="s">
        <v>101</v>
      </c>
      <c r="BS35" s="51"/>
      <c r="BT35" s="51"/>
      <c r="BU35" s="51"/>
      <c r="BV35" s="51"/>
      <c r="BW35" s="51"/>
    </row>
    <row r="36" spans="1:75" ht="19.5" customHeight="1">
      <c r="A36" s="384"/>
      <c r="B36" s="387" t="str">
        <f t="shared" si="2"/>
        <v/>
      </c>
      <c r="C36" s="115"/>
      <c r="D36" s="116"/>
      <c r="E36" s="117"/>
      <c r="F36" s="118"/>
      <c r="G36" s="154"/>
      <c r="H36" s="100" t="str">
        <f t="shared" si="8"/>
        <v/>
      </c>
      <c r="I36" s="119"/>
      <c r="J36" s="345" t="str">
        <f t="shared" si="6"/>
        <v/>
      </c>
      <c r="K36" s="105" t="str">
        <f t="shared" si="4"/>
        <v/>
      </c>
      <c r="L36" s="106" t="str">
        <f t="shared" si="5"/>
        <v/>
      </c>
      <c r="M36" s="25"/>
      <c r="N36" s="140"/>
      <c r="O36" s="129"/>
      <c r="P36" s="130"/>
      <c r="Q36" s="129"/>
      <c r="R36" s="131"/>
      <c r="S36" s="129"/>
      <c r="T36" s="131"/>
      <c r="U36" s="497"/>
      <c r="V36" s="107"/>
      <c r="W36" s="139"/>
      <c r="X36" s="140"/>
      <c r="Y36" s="129"/>
      <c r="Z36" s="130"/>
      <c r="AA36" s="132"/>
      <c r="AB36" s="131"/>
      <c r="AC36" s="133"/>
      <c r="AD36" s="131"/>
      <c r="AE36" s="497"/>
      <c r="AF36" s="107"/>
      <c r="AG36" s="146"/>
      <c r="AH36" s="48" t="str">
        <f t="shared" si="7"/>
        <v/>
      </c>
      <c r="AI36" s="48"/>
      <c r="AJ36" s="48"/>
      <c r="AK36" s="140"/>
      <c r="AL36" s="129"/>
      <c r="AM36" s="130"/>
      <c r="AN36" s="132"/>
      <c r="AO36" s="131"/>
      <c r="AP36" s="133"/>
      <c r="AQ36" s="131"/>
      <c r="AR36" s="107"/>
      <c r="AS36" s="139"/>
      <c r="AT36" s="134"/>
      <c r="AU36" s="135"/>
      <c r="AV36" s="135"/>
      <c r="AW36" s="135"/>
      <c r="AX36" s="135"/>
      <c r="AY36" s="135"/>
      <c r="AZ36" s="135"/>
      <c r="BA36" s="1"/>
      <c r="BC36" s="151"/>
      <c r="BD36" s="146"/>
      <c r="BE36" s="391"/>
      <c r="BF36" s="391"/>
      <c r="BG36" s="48"/>
      <c r="BH36" s="198" t="s">
        <v>311</v>
      </c>
      <c r="BI36" s="109" t="s">
        <v>42</v>
      </c>
      <c r="BK36" s="198"/>
      <c r="BL36" s="198"/>
      <c r="BM36" s="51">
        <v>18</v>
      </c>
      <c r="BN36" s="51" t="s">
        <v>102</v>
      </c>
      <c r="BO36" s="13" t="s">
        <v>68</v>
      </c>
      <c r="BP36" s="51" t="s">
        <v>219</v>
      </c>
      <c r="BQ36" s="51" t="s">
        <v>255</v>
      </c>
      <c r="BR36" s="51" t="s">
        <v>103</v>
      </c>
      <c r="BS36" s="51"/>
      <c r="BT36" s="51"/>
      <c r="BU36" s="51"/>
      <c r="BV36" s="51"/>
      <c r="BW36" s="51"/>
    </row>
    <row r="37" spans="1:75" ht="19.5" customHeight="1">
      <c r="A37" s="384"/>
      <c r="B37" s="387" t="str">
        <f t="shared" si="2"/>
        <v/>
      </c>
      <c r="C37" s="115"/>
      <c r="D37" s="116"/>
      <c r="E37" s="117"/>
      <c r="F37" s="118"/>
      <c r="G37" s="154"/>
      <c r="H37" s="100" t="str">
        <f t="shared" si="8"/>
        <v/>
      </c>
      <c r="I37" s="119"/>
      <c r="J37" s="345" t="str">
        <f t="shared" si="6"/>
        <v/>
      </c>
      <c r="K37" s="105" t="str">
        <f t="shared" si="4"/>
        <v/>
      </c>
      <c r="L37" s="106" t="str">
        <f t="shared" si="5"/>
        <v/>
      </c>
      <c r="M37" s="25"/>
      <c r="N37" s="140"/>
      <c r="O37" s="129"/>
      <c r="P37" s="130"/>
      <c r="Q37" s="129"/>
      <c r="R37" s="131"/>
      <c r="S37" s="129"/>
      <c r="T37" s="131"/>
      <c r="U37" s="497"/>
      <c r="V37" s="107"/>
      <c r="W37" s="139"/>
      <c r="X37" s="140"/>
      <c r="Y37" s="129"/>
      <c r="Z37" s="130"/>
      <c r="AA37" s="132"/>
      <c r="AB37" s="131"/>
      <c r="AC37" s="133"/>
      <c r="AD37" s="131"/>
      <c r="AE37" s="497"/>
      <c r="AF37" s="107"/>
      <c r="AG37" s="146"/>
      <c r="AH37" s="48" t="str">
        <f t="shared" si="7"/>
        <v/>
      </c>
      <c r="AI37" s="48"/>
      <c r="AJ37" s="48"/>
      <c r="AK37" s="140"/>
      <c r="AL37" s="129"/>
      <c r="AM37" s="130"/>
      <c r="AN37" s="132"/>
      <c r="AO37" s="131"/>
      <c r="AP37" s="133"/>
      <c r="AQ37" s="131"/>
      <c r="AR37" s="107"/>
      <c r="AS37" s="139"/>
      <c r="AT37" s="134"/>
      <c r="AU37" s="135"/>
      <c r="AV37" s="135"/>
      <c r="AW37" s="135"/>
      <c r="AX37" s="135"/>
      <c r="AY37" s="135"/>
      <c r="AZ37" s="135"/>
      <c r="BA37" s="1"/>
      <c r="BC37" s="151"/>
      <c r="BD37" s="146"/>
      <c r="BE37" s="391"/>
      <c r="BF37" s="391"/>
      <c r="BG37" s="48"/>
      <c r="BH37" s="198" t="s">
        <v>316</v>
      </c>
      <c r="BI37" s="109" t="s">
        <v>317</v>
      </c>
      <c r="BK37" s="198"/>
      <c r="BL37" s="61"/>
      <c r="BM37" s="51">
        <v>19</v>
      </c>
      <c r="BN37" s="51" t="s">
        <v>104</v>
      </c>
      <c r="BO37" s="13" t="s">
        <v>68</v>
      </c>
      <c r="BP37" s="51" t="s">
        <v>220</v>
      </c>
      <c r="BQ37" s="51" t="s">
        <v>257</v>
      </c>
      <c r="BR37" s="51" t="s">
        <v>105</v>
      </c>
      <c r="BS37" s="51"/>
      <c r="BT37" s="51"/>
      <c r="BU37" s="51"/>
      <c r="BV37" s="51"/>
      <c r="BW37" s="51"/>
    </row>
    <row r="38" spans="1:75" ht="19.5" customHeight="1">
      <c r="A38" s="384"/>
      <c r="B38" s="387" t="str">
        <f t="shared" si="2"/>
        <v/>
      </c>
      <c r="C38" s="115"/>
      <c r="D38" s="116"/>
      <c r="E38" s="117"/>
      <c r="F38" s="118"/>
      <c r="G38" s="154"/>
      <c r="H38" s="100" t="str">
        <f t="shared" si="8"/>
        <v/>
      </c>
      <c r="I38" s="119"/>
      <c r="J38" s="345" t="str">
        <f t="shared" si="6"/>
        <v/>
      </c>
      <c r="K38" s="105" t="str">
        <f t="shared" si="4"/>
        <v/>
      </c>
      <c r="L38" s="106" t="str">
        <f t="shared" si="5"/>
        <v/>
      </c>
      <c r="M38" s="25"/>
      <c r="N38" s="140"/>
      <c r="O38" s="129"/>
      <c r="P38" s="130"/>
      <c r="Q38" s="129"/>
      <c r="R38" s="131"/>
      <c r="S38" s="129"/>
      <c r="T38" s="131"/>
      <c r="U38" s="497"/>
      <c r="V38" s="107"/>
      <c r="W38" s="139"/>
      <c r="X38" s="140"/>
      <c r="Y38" s="129"/>
      <c r="Z38" s="130"/>
      <c r="AA38" s="132"/>
      <c r="AB38" s="131"/>
      <c r="AC38" s="133"/>
      <c r="AD38" s="131"/>
      <c r="AE38" s="497"/>
      <c r="AF38" s="107"/>
      <c r="AG38" s="146"/>
      <c r="AH38" s="48" t="str">
        <f t="shared" si="7"/>
        <v/>
      </c>
      <c r="AI38" s="48"/>
      <c r="AJ38" s="48"/>
      <c r="AK38" s="140"/>
      <c r="AL38" s="129"/>
      <c r="AM38" s="130"/>
      <c r="AN38" s="132"/>
      <c r="AO38" s="131"/>
      <c r="AP38" s="133"/>
      <c r="AQ38" s="131"/>
      <c r="AR38" s="107"/>
      <c r="AS38" s="139"/>
      <c r="AT38" s="134"/>
      <c r="AU38" s="135"/>
      <c r="AV38" s="135"/>
      <c r="AW38" s="135"/>
      <c r="AX38" s="135"/>
      <c r="AY38" s="135"/>
      <c r="AZ38" s="135"/>
      <c r="BA38" s="1"/>
      <c r="BC38" s="151"/>
      <c r="BD38" s="146"/>
      <c r="BE38" s="391"/>
      <c r="BF38" s="391"/>
      <c r="BG38" s="48"/>
      <c r="BH38" s="198" t="s">
        <v>23</v>
      </c>
      <c r="BI38" s="109" t="s">
        <v>23</v>
      </c>
      <c r="BL38" s="16"/>
      <c r="BM38" s="51"/>
      <c r="BN38" s="51"/>
      <c r="BO38" s="51"/>
      <c r="BP38" s="61"/>
      <c r="BQ38" s="51"/>
      <c r="BR38" s="51"/>
      <c r="BS38" s="51"/>
      <c r="BT38" s="51"/>
      <c r="BU38" s="51"/>
      <c r="BV38" s="51"/>
      <c r="BW38" s="51"/>
    </row>
    <row r="39" spans="1:75" ht="19.5" customHeight="1">
      <c r="A39" s="384"/>
      <c r="B39" s="387" t="str">
        <f t="shared" si="2"/>
        <v/>
      </c>
      <c r="C39" s="115"/>
      <c r="D39" s="116"/>
      <c r="E39" s="117"/>
      <c r="F39" s="118"/>
      <c r="G39" s="154"/>
      <c r="H39" s="100" t="str">
        <f t="shared" si="8"/>
        <v/>
      </c>
      <c r="I39" s="119"/>
      <c r="J39" s="345" t="str">
        <f t="shared" si="6"/>
        <v/>
      </c>
      <c r="K39" s="105" t="str">
        <f t="shared" si="4"/>
        <v/>
      </c>
      <c r="L39" s="106" t="str">
        <f t="shared" si="5"/>
        <v/>
      </c>
      <c r="M39" s="25"/>
      <c r="N39" s="140"/>
      <c r="O39" s="129"/>
      <c r="P39" s="130"/>
      <c r="Q39" s="129"/>
      <c r="R39" s="131"/>
      <c r="S39" s="129"/>
      <c r="T39" s="131"/>
      <c r="U39" s="497"/>
      <c r="V39" s="107"/>
      <c r="W39" s="139"/>
      <c r="X39" s="140"/>
      <c r="Y39" s="129"/>
      <c r="Z39" s="130"/>
      <c r="AA39" s="132"/>
      <c r="AB39" s="131"/>
      <c r="AC39" s="133"/>
      <c r="AD39" s="131"/>
      <c r="AE39" s="497"/>
      <c r="AF39" s="107"/>
      <c r="AG39" s="146"/>
      <c r="AH39" s="48" t="str">
        <f t="shared" si="7"/>
        <v/>
      </c>
      <c r="AI39" s="48"/>
      <c r="AJ39" s="48"/>
      <c r="AK39" s="140"/>
      <c r="AL39" s="129"/>
      <c r="AM39" s="130"/>
      <c r="AN39" s="132"/>
      <c r="AO39" s="131"/>
      <c r="AP39" s="133"/>
      <c r="AQ39" s="131"/>
      <c r="AR39" s="107"/>
      <c r="AS39" s="139"/>
      <c r="AT39" s="134"/>
      <c r="AU39" s="135"/>
      <c r="AV39" s="135"/>
      <c r="AW39" s="135"/>
      <c r="AX39" s="135"/>
      <c r="AY39" s="135"/>
      <c r="AZ39" s="135"/>
      <c r="BA39" s="1"/>
      <c r="BC39" s="151"/>
      <c r="BD39" s="146"/>
      <c r="BE39" s="391"/>
      <c r="BF39" s="391"/>
      <c r="BG39" s="48"/>
      <c r="BH39" s="198" t="s">
        <v>23</v>
      </c>
      <c r="BI39" s="109" t="s">
        <v>23</v>
      </c>
      <c r="BL39" s="17"/>
      <c r="BM39" s="51"/>
      <c r="BN39" s="51"/>
      <c r="BO39" s="51"/>
      <c r="BP39" s="61"/>
      <c r="BQ39" s="51"/>
      <c r="BR39" s="51"/>
      <c r="BS39" s="51"/>
      <c r="BT39" s="51"/>
      <c r="BU39" s="51"/>
      <c r="BV39" s="51"/>
      <c r="BW39" s="51"/>
    </row>
    <row r="40" spans="1:75" ht="19.5" customHeight="1">
      <c r="A40" s="384"/>
      <c r="B40" s="387" t="str">
        <f t="shared" si="2"/>
        <v/>
      </c>
      <c r="C40" s="115"/>
      <c r="D40" s="116"/>
      <c r="E40" s="117"/>
      <c r="F40" s="118"/>
      <c r="G40" s="154"/>
      <c r="H40" s="100" t="str">
        <f t="shared" si="8"/>
        <v/>
      </c>
      <c r="I40" s="119"/>
      <c r="J40" s="345" t="str">
        <f t="shared" si="6"/>
        <v/>
      </c>
      <c r="K40" s="105" t="str">
        <f t="shared" si="4"/>
        <v/>
      </c>
      <c r="L40" s="106" t="str">
        <f t="shared" si="5"/>
        <v/>
      </c>
      <c r="M40" s="25"/>
      <c r="N40" s="140"/>
      <c r="O40" s="129"/>
      <c r="P40" s="130"/>
      <c r="Q40" s="129"/>
      <c r="R40" s="131"/>
      <c r="S40" s="129"/>
      <c r="T40" s="131"/>
      <c r="U40" s="497"/>
      <c r="V40" s="107"/>
      <c r="W40" s="139"/>
      <c r="X40" s="140"/>
      <c r="Y40" s="129"/>
      <c r="Z40" s="130"/>
      <c r="AA40" s="132"/>
      <c r="AB40" s="131"/>
      <c r="AC40" s="133"/>
      <c r="AD40" s="131"/>
      <c r="AE40" s="497"/>
      <c r="AF40" s="107"/>
      <c r="AG40" s="146"/>
      <c r="AH40" s="48" t="str">
        <f t="shared" si="7"/>
        <v/>
      </c>
      <c r="AI40" s="48"/>
      <c r="AJ40" s="48"/>
      <c r="AK40" s="140"/>
      <c r="AL40" s="129"/>
      <c r="AM40" s="130"/>
      <c r="AN40" s="132"/>
      <c r="AO40" s="131"/>
      <c r="AP40" s="133"/>
      <c r="AQ40" s="131"/>
      <c r="AR40" s="107"/>
      <c r="AS40" s="139"/>
      <c r="AT40" s="134"/>
      <c r="AU40" s="135"/>
      <c r="AV40" s="135"/>
      <c r="AW40" s="135"/>
      <c r="AX40" s="135"/>
      <c r="AY40" s="135"/>
      <c r="AZ40" s="135"/>
      <c r="BA40" s="1"/>
      <c r="BC40" s="151"/>
      <c r="BD40" s="146"/>
      <c r="BE40" s="391"/>
      <c r="BF40" s="391"/>
      <c r="BG40" s="48"/>
      <c r="BH40" s="198" t="s">
        <v>23</v>
      </c>
      <c r="BI40" s="109" t="s">
        <v>23</v>
      </c>
      <c r="BL40" s="16"/>
      <c r="BM40" s="51"/>
      <c r="BN40" s="51"/>
      <c r="BO40" s="51"/>
      <c r="BP40" s="61"/>
      <c r="BQ40" s="51"/>
      <c r="BR40" s="51"/>
      <c r="BS40" s="51"/>
      <c r="BT40" s="51"/>
      <c r="BU40" s="51"/>
      <c r="BV40" s="51"/>
      <c r="BW40" s="51"/>
    </row>
    <row r="41" spans="1:75" ht="19.5" customHeight="1">
      <c r="A41" s="384"/>
      <c r="B41" s="387" t="str">
        <f t="shared" si="2"/>
        <v/>
      </c>
      <c r="C41" s="115"/>
      <c r="D41" s="116"/>
      <c r="E41" s="117"/>
      <c r="F41" s="118"/>
      <c r="G41" s="154"/>
      <c r="H41" s="100" t="str">
        <f t="shared" si="8"/>
        <v/>
      </c>
      <c r="I41" s="119"/>
      <c r="J41" s="345" t="str">
        <f t="shared" si="6"/>
        <v/>
      </c>
      <c r="K41" s="105" t="str">
        <f t="shared" si="4"/>
        <v/>
      </c>
      <c r="L41" s="106" t="str">
        <f t="shared" si="5"/>
        <v/>
      </c>
      <c r="M41" s="25"/>
      <c r="N41" s="140"/>
      <c r="O41" s="129"/>
      <c r="P41" s="130"/>
      <c r="Q41" s="129"/>
      <c r="R41" s="131"/>
      <c r="S41" s="129"/>
      <c r="T41" s="131"/>
      <c r="U41" s="497"/>
      <c r="V41" s="107"/>
      <c r="W41" s="139"/>
      <c r="X41" s="140"/>
      <c r="Y41" s="129"/>
      <c r="Z41" s="130"/>
      <c r="AA41" s="132"/>
      <c r="AB41" s="131"/>
      <c r="AC41" s="133"/>
      <c r="AD41" s="131"/>
      <c r="AE41" s="497"/>
      <c r="AF41" s="107"/>
      <c r="AG41" s="146"/>
      <c r="AH41" s="48" t="str">
        <f t="shared" si="7"/>
        <v/>
      </c>
      <c r="AI41" s="48"/>
      <c r="AJ41" s="48"/>
      <c r="AK41" s="140"/>
      <c r="AL41" s="129"/>
      <c r="AM41" s="130"/>
      <c r="AN41" s="132"/>
      <c r="AO41" s="131"/>
      <c r="AP41" s="133"/>
      <c r="AQ41" s="131"/>
      <c r="AR41" s="107"/>
      <c r="AS41" s="139"/>
      <c r="AT41" s="134"/>
      <c r="AU41" s="135"/>
      <c r="AV41" s="135"/>
      <c r="AW41" s="135"/>
      <c r="AX41" s="135"/>
      <c r="AY41" s="135"/>
      <c r="AZ41" s="135"/>
      <c r="BA41" s="1"/>
      <c r="BC41" s="151"/>
      <c r="BD41" s="146"/>
      <c r="BE41" s="391"/>
      <c r="BF41" s="391"/>
      <c r="BG41" s="48"/>
      <c r="BH41" s="198" t="s">
        <v>23</v>
      </c>
      <c r="BI41" s="198" t="s">
        <v>23</v>
      </c>
      <c r="BL41" s="16"/>
      <c r="BM41" s="51"/>
      <c r="BN41" s="51"/>
      <c r="BO41" s="51"/>
      <c r="BP41" s="61"/>
      <c r="BQ41" s="51"/>
      <c r="BR41" s="51"/>
      <c r="BS41" s="51"/>
      <c r="BT41" s="51"/>
      <c r="BU41" s="51"/>
      <c r="BV41" s="51"/>
      <c r="BW41" s="51"/>
    </row>
    <row r="42" spans="1:75" ht="19.5" customHeight="1">
      <c r="A42" s="384"/>
      <c r="B42" s="387" t="str">
        <f t="shared" si="2"/>
        <v/>
      </c>
      <c r="C42" s="115"/>
      <c r="D42" s="116"/>
      <c r="E42" s="117"/>
      <c r="F42" s="118"/>
      <c r="G42" s="154"/>
      <c r="H42" s="100" t="str">
        <f t="shared" si="8"/>
        <v/>
      </c>
      <c r="I42" s="119"/>
      <c r="J42" s="345" t="str">
        <f t="shared" si="6"/>
        <v/>
      </c>
      <c r="K42" s="105" t="str">
        <f t="shared" si="4"/>
        <v/>
      </c>
      <c r="L42" s="106" t="str">
        <f t="shared" si="5"/>
        <v/>
      </c>
      <c r="M42" s="25"/>
      <c r="N42" s="140"/>
      <c r="O42" s="129"/>
      <c r="P42" s="130"/>
      <c r="Q42" s="129"/>
      <c r="R42" s="131"/>
      <c r="S42" s="129"/>
      <c r="T42" s="131"/>
      <c r="U42" s="497"/>
      <c r="V42" s="107"/>
      <c r="W42" s="139"/>
      <c r="X42" s="140"/>
      <c r="Y42" s="129"/>
      <c r="Z42" s="130"/>
      <c r="AA42" s="132"/>
      <c r="AB42" s="131"/>
      <c r="AC42" s="133"/>
      <c r="AD42" s="131"/>
      <c r="AE42" s="497"/>
      <c r="AF42" s="107"/>
      <c r="AG42" s="146"/>
      <c r="AH42" s="48" t="str">
        <f t="shared" si="7"/>
        <v/>
      </c>
      <c r="AI42" s="48"/>
      <c r="AJ42" s="48"/>
      <c r="AK42" s="140"/>
      <c r="AL42" s="129"/>
      <c r="AM42" s="130"/>
      <c r="AN42" s="132"/>
      <c r="AO42" s="131"/>
      <c r="AP42" s="133"/>
      <c r="AQ42" s="131"/>
      <c r="AR42" s="107"/>
      <c r="AS42" s="139"/>
      <c r="AT42" s="134"/>
      <c r="AU42" s="135"/>
      <c r="AV42" s="135"/>
      <c r="AW42" s="135"/>
      <c r="AX42" s="135"/>
      <c r="AY42" s="135"/>
      <c r="AZ42" s="135"/>
      <c r="BA42" s="1"/>
      <c r="BC42" s="151"/>
      <c r="BD42" s="146"/>
      <c r="BE42" s="391"/>
      <c r="BF42" s="391"/>
      <c r="BG42" s="48"/>
      <c r="BH42" s="198"/>
      <c r="BI42" s="109"/>
      <c r="BL42" s="16"/>
      <c r="BM42" s="51"/>
      <c r="BN42" s="51"/>
      <c r="BO42" s="51"/>
      <c r="BP42" s="61"/>
      <c r="BQ42" s="51"/>
      <c r="BR42" s="51"/>
      <c r="BS42" s="51"/>
      <c r="BT42" s="51"/>
      <c r="BU42" s="51"/>
      <c r="BV42" s="51"/>
      <c r="BW42" s="51"/>
    </row>
    <row r="43" spans="1:75" ht="19.5" customHeight="1" thickBot="1">
      <c r="A43" s="384"/>
      <c r="B43" s="387" t="str">
        <f t="shared" si="2"/>
        <v/>
      </c>
      <c r="C43" s="155"/>
      <c r="D43" s="156"/>
      <c r="E43" s="157"/>
      <c r="F43" s="158"/>
      <c r="G43" s="159"/>
      <c r="H43" s="100" t="str">
        <f>IF(C43="","","男")</f>
        <v/>
      </c>
      <c r="I43" s="150"/>
      <c r="J43" s="345" t="str">
        <f t="shared" si="6"/>
        <v/>
      </c>
      <c r="K43" s="175" t="str">
        <f t="shared" si="4"/>
        <v/>
      </c>
      <c r="L43" s="106" t="str">
        <f t="shared" si="5"/>
        <v/>
      </c>
      <c r="M43" s="25"/>
      <c r="N43" s="141"/>
      <c r="O43" s="142"/>
      <c r="P43" s="143"/>
      <c r="Q43" s="142"/>
      <c r="R43" s="144"/>
      <c r="S43" s="142"/>
      <c r="T43" s="144"/>
      <c r="U43" s="498"/>
      <c r="V43" s="107"/>
      <c r="W43" s="145"/>
      <c r="X43" s="141"/>
      <c r="Y43" s="142"/>
      <c r="Z43" s="143"/>
      <c r="AA43" s="147"/>
      <c r="AB43" s="144"/>
      <c r="AC43" s="148"/>
      <c r="AD43" s="144"/>
      <c r="AE43" s="501"/>
      <c r="AF43" s="164"/>
      <c r="AG43" s="149"/>
      <c r="AH43" s="48" t="str">
        <f t="shared" si="7"/>
        <v/>
      </c>
      <c r="AI43" s="48"/>
      <c r="AJ43" s="48"/>
      <c r="AK43" s="141"/>
      <c r="AL43" s="142"/>
      <c r="AM43" s="143"/>
      <c r="AN43" s="147"/>
      <c r="AO43" s="144"/>
      <c r="AP43" s="148"/>
      <c r="AQ43" s="144"/>
      <c r="AR43" s="164"/>
      <c r="AS43" s="145"/>
      <c r="AT43" s="134"/>
      <c r="AU43" s="135"/>
      <c r="AV43" s="135"/>
      <c r="AW43" s="135"/>
      <c r="AX43" s="135"/>
      <c r="AY43" s="135"/>
      <c r="AZ43" s="135"/>
      <c r="BA43" s="1"/>
      <c r="BC43" s="152"/>
      <c r="BD43" s="149"/>
      <c r="BE43" s="391"/>
      <c r="BF43" s="391"/>
      <c r="BG43" s="48"/>
      <c r="BH43" s="198"/>
      <c r="BI43" s="109"/>
      <c r="BL43" s="16"/>
      <c r="BM43" s="51"/>
      <c r="BN43" s="51"/>
      <c r="BO43" s="51"/>
      <c r="BP43" s="61"/>
      <c r="BQ43" s="51"/>
      <c r="BR43" s="51"/>
      <c r="BS43" s="51"/>
      <c r="BT43" s="51"/>
      <c r="BU43" s="51"/>
      <c r="BV43" s="51"/>
      <c r="BW43" s="51"/>
    </row>
    <row r="44" spans="1:75" ht="19.5" customHeight="1">
      <c r="A44" s="64"/>
      <c r="B44" s="48"/>
      <c r="C44" s="112"/>
      <c r="D44" s="112"/>
      <c r="E44" s="113"/>
      <c r="F44" s="113"/>
      <c r="G44" s="137"/>
      <c r="H44" s="48"/>
      <c r="I44" s="112"/>
      <c r="J44" s="136"/>
      <c r="K44" s="38"/>
      <c r="L44" s="112"/>
      <c r="M44" s="136"/>
      <c r="N44" s="108"/>
      <c r="O44" s="64"/>
      <c r="P44" s="64"/>
      <c r="Q44" s="64"/>
      <c r="R44" s="64"/>
      <c r="S44" s="64"/>
      <c r="T44" s="64"/>
      <c r="U44" s="64"/>
      <c r="V44" s="41"/>
      <c r="W44" s="112"/>
      <c r="X44" s="108"/>
      <c r="Y44" s="64"/>
      <c r="Z44" s="64"/>
      <c r="AA44" s="64"/>
      <c r="AB44" s="64"/>
      <c r="AC44" s="64"/>
      <c r="AD44" s="64"/>
      <c r="AE44" s="64"/>
      <c r="AF44" s="41"/>
      <c r="AG44" s="48"/>
      <c r="AH44" s="48"/>
      <c r="AI44" s="48"/>
      <c r="AJ44" s="48"/>
      <c r="AK44" s="108"/>
      <c r="AL44" s="64"/>
      <c r="AM44" s="64"/>
      <c r="AN44" s="64"/>
      <c r="AO44" s="64"/>
      <c r="AP44" s="64"/>
      <c r="AQ44" s="64"/>
      <c r="AR44" s="41"/>
      <c r="AS44" s="112"/>
      <c r="AT44" s="108"/>
      <c r="AU44" s="64"/>
      <c r="AV44" s="64"/>
      <c r="AW44" s="64"/>
      <c r="AX44" s="64"/>
      <c r="AY44" s="64"/>
      <c r="AZ44" s="64"/>
      <c r="BA44" s="41"/>
      <c r="BB44" s="48"/>
      <c r="BC44" s="48"/>
      <c r="BD44" s="48"/>
      <c r="BE44" s="48"/>
      <c r="BF44" s="48"/>
      <c r="BG44" s="48"/>
      <c r="BH44" s="198"/>
      <c r="BI44" s="109"/>
      <c r="BK44" s="104"/>
      <c r="BL44" s="16"/>
      <c r="BM44" s="51"/>
      <c r="BN44" s="51"/>
      <c r="BO44" s="51"/>
      <c r="BP44" s="61"/>
      <c r="BQ44" s="51"/>
      <c r="BR44" s="51"/>
      <c r="BS44" s="51"/>
      <c r="BT44" s="51"/>
      <c r="BU44" s="51"/>
      <c r="BV44" s="51"/>
      <c r="BW44" s="51"/>
    </row>
    <row r="45" spans="1:75" ht="19.5" customHeight="1">
      <c r="A45" s="64"/>
      <c r="B45" s="48"/>
      <c r="C45" s="112"/>
      <c r="D45" s="112"/>
      <c r="E45" s="113"/>
      <c r="F45" s="113"/>
      <c r="G45" s="137"/>
      <c r="H45" s="48"/>
      <c r="I45" s="112"/>
      <c r="J45" s="112"/>
      <c r="K45" s="38"/>
      <c r="L45" s="112"/>
      <c r="M45" s="112"/>
      <c r="N45" s="108"/>
      <c r="O45" s="64"/>
      <c r="P45" s="64"/>
      <c r="Q45" s="64"/>
      <c r="R45" s="64"/>
      <c r="S45" s="64"/>
      <c r="T45" s="64"/>
      <c r="U45" s="64"/>
      <c r="V45" s="41"/>
      <c r="W45" s="112"/>
      <c r="X45" s="108"/>
      <c r="Y45" s="64"/>
      <c r="Z45" s="64"/>
      <c r="AA45" s="64"/>
      <c r="AB45" s="64"/>
      <c r="AC45" s="64"/>
      <c r="AD45" s="64"/>
      <c r="AE45" s="64"/>
      <c r="AF45" s="41"/>
      <c r="AG45" s="48"/>
      <c r="AH45" s="48"/>
      <c r="AI45" s="48"/>
      <c r="AJ45" s="48"/>
      <c r="AK45" s="108"/>
      <c r="AL45" s="64"/>
      <c r="AM45" s="64"/>
      <c r="AN45" s="64"/>
      <c r="AO45" s="64"/>
      <c r="AP45" s="64"/>
      <c r="AQ45" s="64"/>
      <c r="AR45" s="41"/>
      <c r="AS45" s="112"/>
      <c r="AT45" s="108"/>
      <c r="AU45" s="64"/>
      <c r="AV45" s="64"/>
      <c r="AW45" s="64"/>
      <c r="AX45" s="64"/>
      <c r="AY45" s="64"/>
      <c r="AZ45" s="64"/>
      <c r="BA45" s="41"/>
      <c r="BB45" s="48"/>
      <c r="BC45" s="48"/>
      <c r="BD45" s="48"/>
      <c r="BE45" s="48"/>
      <c r="BF45" s="48"/>
      <c r="BG45" s="48"/>
      <c r="BH45" s="198"/>
      <c r="BI45" s="109"/>
      <c r="BL45" s="16"/>
      <c r="BM45" s="51"/>
      <c r="BN45" s="51"/>
      <c r="BO45" s="51"/>
      <c r="BP45" s="61"/>
      <c r="BQ45" s="51"/>
      <c r="BR45" s="51"/>
      <c r="BS45" s="51"/>
      <c r="BT45" s="51"/>
      <c r="BU45" s="51"/>
      <c r="BV45" s="51"/>
      <c r="BW45" s="51"/>
    </row>
    <row r="46" spans="1:75" ht="19.5" customHeight="1">
      <c r="A46" s="64"/>
      <c r="B46" s="48"/>
      <c r="C46" s="112"/>
      <c r="D46" s="112"/>
      <c r="E46" s="113"/>
      <c r="F46" s="113"/>
      <c r="G46" s="137"/>
      <c r="H46" s="48"/>
      <c r="I46" s="112"/>
      <c r="J46" s="112"/>
      <c r="K46" s="38"/>
      <c r="L46" s="112"/>
      <c r="M46" s="112"/>
      <c r="N46" s="108"/>
      <c r="O46" s="64"/>
      <c r="P46" s="64"/>
      <c r="Q46" s="64"/>
      <c r="R46" s="64"/>
      <c r="S46" s="64"/>
      <c r="T46" s="64"/>
      <c r="U46" s="64"/>
      <c r="V46" s="41"/>
      <c r="W46" s="112"/>
      <c r="X46" s="108"/>
      <c r="Y46" s="64"/>
      <c r="Z46" s="64"/>
      <c r="AA46" s="64"/>
      <c r="AB46" s="64"/>
      <c r="AC46" s="64"/>
      <c r="AD46" s="64"/>
      <c r="AE46" s="64"/>
      <c r="AF46" s="41"/>
      <c r="AG46" s="48"/>
      <c r="AH46" s="48"/>
      <c r="AI46" s="48"/>
      <c r="AJ46" s="48"/>
      <c r="AK46" s="108"/>
      <c r="AL46" s="64"/>
      <c r="AM46" s="64"/>
      <c r="AN46" s="64"/>
      <c r="AO46" s="64"/>
      <c r="AP46" s="64"/>
      <c r="AQ46" s="64"/>
      <c r="AR46" s="41"/>
      <c r="AS46" s="112"/>
      <c r="AT46" s="108"/>
      <c r="AU46" s="64"/>
      <c r="AV46" s="64"/>
      <c r="AW46" s="64"/>
      <c r="AX46" s="64"/>
      <c r="AY46" s="64"/>
      <c r="AZ46" s="64"/>
      <c r="BA46" s="41"/>
      <c r="BB46" s="48"/>
      <c r="BC46" s="48"/>
      <c r="BD46" s="48"/>
      <c r="BE46" s="48"/>
      <c r="BF46" s="48"/>
      <c r="BG46" s="48"/>
      <c r="BH46" s="198"/>
      <c r="BI46" s="109"/>
      <c r="BL46" s="16"/>
      <c r="BM46" s="51"/>
      <c r="BN46" s="51"/>
      <c r="BO46" s="51"/>
      <c r="BP46" s="61"/>
      <c r="BQ46" s="51"/>
      <c r="BR46" s="51"/>
      <c r="BS46" s="51"/>
      <c r="BT46" s="51"/>
      <c r="BU46" s="51"/>
      <c r="BV46" s="51"/>
      <c r="BW46" s="51"/>
    </row>
    <row r="47" spans="1:75" ht="19.5" customHeight="1">
      <c r="A47" s="64"/>
      <c r="B47" s="48"/>
      <c r="C47" s="112"/>
      <c r="D47" s="112"/>
      <c r="E47" s="113"/>
      <c r="F47" s="113"/>
      <c r="G47" s="137"/>
      <c r="H47" s="48"/>
      <c r="I47" s="112"/>
      <c r="J47" s="112"/>
      <c r="K47" s="38"/>
      <c r="L47" s="112"/>
      <c r="M47" s="112"/>
      <c r="N47" s="108"/>
      <c r="O47" s="64"/>
      <c r="P47" s="64"/>
      <c r="Q47" s="64"/>
      <c r="R47" s="64"/>
      <c r="S47" s="64"/>
      <c r="T47" s="64"/>
      <c r="U47" s="64"/>
      <c r="V47" s="41"/>
      <c r="W47" s="112"/>
      <c r="X47" s="108"/>
      <c r="Y47" s="64"/>
      <c r="Z47" s="64"/>
      <c r="AA47" s="64"/>
      <c r="AB47" s="64"/>
      <c r="AC47" s="64"/>
      <c r="AD47" s="64"/>
      <c r="AE47" s="64"/>
      <c r="AF47" s="41"/>
      <c r="AG47" s="48"/>
      <c r="AH47" s="48"/>
      <c r="AI47" s="48"/>
      <c r="AJ47" s="48"/>
      <c r="AK47" s="108"/>
      <c r="AL47" s="64"/>
      <c r="AM47" s="64"/>
      <c r="AN47" s="64"/>
      <c r="AO47" s="64"/>
      <c r="AP47" s="64"/>
      <c r="AQ47" s="64"/>
      <c r="AR47" s="41"/>
      <c r="AS47" s="112"/>
      <c r="AT47" s="108"/>
      <c r="AU47" s="64"/>
      <c r="AV47" s="64"/>
      <c r="AW47" s="64"/>
      <c r="AX47" s="64"/>
      <c r="AY47" s="64"/>
      <c r="AZ47" s="64"/>
      <c r="BA47" s="41"/>
      <c r="BB47" s="48"/>
      <c r="BC47" s="48"/>
      <c r="BD47" s="48"/>
      <c r="BE47" s="48"/>
      <c r="BF47" s="48"/>
      <c r="BG47" s="48"/>
      <c r="BH47" s="198"/>
      <c r="BI47" s="109"/>
      <c r="BK47" s="104"/>
      <c r="BL47" s="16"/>
      <c r="BM47" s="51"/>
      <c r="BN47" s="51"/>
      <c r="BO47" s="51"/>
      <c r="BP47" s="61"/>
      <c r="BQ47" s="51"/>
      <c r="BR47" s="51"/>
      <c r="BS47" s="51"/>
      <c r="BT47" s="51"/>
      <c r="BU47" s="51"/>
      <c r="BV47" s="51"/>
      <c r="BW47" s="51"/>
    </row>
    <row r="48" spans="1:75" ht="19.5" customHeight="1">
      <c r="A48" s="64"/>
      <c r="B48" s="48"/>
      <c r="C48" s="112"/>
      <c r="D48" s="112"/>
      <c r="E48" s="113"/>
      <c r="F48" s="113"/>
      <c r="G48" s="137"/>
      <c r="H48" s="48"/>
      <c r="I48" s="112"/>
      <c r="J48" s="112"/>
      <c r="K48" s="38"/>
      <c r="L48" s="112"/>
      <c r="M48" s="112"/>
      <c r="N48" s="108"/>
      <c r="O48" s="64"/>
      <c r="P48" s="64"/>
      <c r="Q48" s="64"/>
      <c r="R48" s="64"/>
      <c r="S48" s="64"/>
      <c r="T48" s="64"/>
      <c r="U48" s="64"/>
      <c r="V48" s="41"/>
      <c r="W48" s="112"/>
      <c r="X48" s="108"/>
      <c r="Y48" s="64"/>
      <c r="Z48" s="64"/>
      <c r="AA48" s="64"/>
      <c r="AB48" s="64"/>
      <c r="AC48" s="64"/>
      <c r="AD48" s="64"/>
      <c r="AE48" s="64"/>
      <c r="AF48" s="41"/>
      <c r="AG48" s="48"/>
      <c r="AH48" s="48"/>
      <c r="AI48" s="48"/>
      <c r="AJ48" s="48"/>
      <c r="AK48" s="108"/>
      <c r="AL48" s="64"/>
      <c r="AM48" s="64"/>
      <c r="AN48" s="64"/>
      <c r="AO48" s="64"/>
      <c r="AP48" s="64"/>
      <c r="AQ48" s="64"/>
      <c r="AR48" s="41"/>
      <c r="AS48" s="112"/>
      <c r="AT48" s="108"/>
      <c r="AU48" s="64"/>
      <c r="AV48" s="64"/>
      <c r="AW48" s="64"/>
      <c r="AX48" s="64"/>
      <c r="AY48" s="64"/>
      <c r="AZ48" s="64"/>
      <c r="BA48" s="41"/>
      <c r="BB48" s="48"/>
      <c r="BC48" s="48"/>
      <c r="BD48" s="48"/>
      <c r="BE48" s="48"/>
      <c r="BF48" s="48"/>
      <c r="BG48" s="48"/>
      <c r="BH48" s="198"/>
      <c r="BI48" s="109"/>
      <c r="BK48" s="104"/>
      <c r="BL48" s="16"/>
      <c r="BM48" s="51"/>
      <c r="BN48" s="51"/>
      <c r="BO48" s="51"/>
      <c r="BP48" s="61"/>
      <c r="BQ48" s="51"/>
      <c r="BR48" s="51"/>
      <c r="BS48" s="51"/>
      <c r="BT48" s="51"/>
      <c r="BU48" s="51"/>
      <c r="BV48" s="51"/>
      <c r="BW48" s="51"/>
    </row>
    <row r="49" spans="1:75" ht="19.5" customHeight="1">
      <c r="A49" s="64"/>
      <c r="B49" s="48"/>
      <c r="C49" s="112"/>
      <c r="D49" s="112"/>
      <c r="E49" s="113"/>
      <c r="F49" s="113"/>
      <c r="G49" s="137"/>
      <c r="H49" s="48"/>
      <c r="I49" s="112"/>
      <c r="J49" s="112"/>
      <c r="K49" s="38"/>
      <c r="L49" s="112"/>
      <c r="M49" s="112"/>
      <c r="N49" s="108"/>
      <c r="O49" s="64"/>
      <c r="P49" s="64"/>
      <c r="Q49" s="64"/>
      <c r="R49" s="64"/>
      <c r="S49" s="64"/>
      <c r="T49" s="64"/>
      <c r="U49" s="64"/>
      <c r="V49" s="41"/>
      <c r="W49" s="112"/>
      <c r="X49" s="108"/>
      <c r="Y49" s="64"/>
      <c r="Z49" s="64"/>
      <c r="AA49" s="64"/>
      <c r="AB49" s="64"/>
      <c r="AC49" s="64"/>
      <c r="AD49" s="64"/>
      <c r="AE49" s="64"/>
      <c r="AF49" s="41"/>
      <c r="AG49" s="48"/>
      <c r="AH49" s="48"/>
      <c r="AI49" s="48"/>
      <c r="AJ49" s="48"/>
      <c r="AK49" s="108"/>
      <c r="AL49" s="64"/>
      <c r="AM49" s="64"/>
      <c r="AN49" s="64"/>
      <c r="AO49" s="64"/>
      <c r="AP49" s="64"/>
      <c r="AQ49" s="64"/>
      <c r="AR49" s="41"/>
      <c r="AS49" s="112"/>
      <c r="AT49" s="108"/>
      <c r="AU49" s="64"/>
      <c r="AV49" s="64"/>
      <c r="AW49" s="64"/>
      <c r="AX49" s="64"/>
      <c r="AY49" s="64"/>
      <c r="AZ49" s="64"/>
      <c r="BA49" s="41"/>
      <c r="BB49" s="48"/>
      <c r="BC49" s="48"/>
      <c r="BD49" s="48"/>
      <c r="BE49" s="48"/>
      <c r="BF49" s="48"/>
      <c r="BG49" s="34"/>
      <c r="BH49" s="198"/>
      <c r="BI49" s="198"/>
      <c r="BL49" s="16"/>
      <c r="BM49" s="51"/>
      <c r="BN49" s="51"/>
      <c r="BO49" s="51"/>
      <c r="BP49" s="61"/>
      <c r="BQ49" s="51"/>
      <c r="BR49" s="51"/>
      <c r="BS49" s="51"/>
      <c r="BT49" s="51"/>
      <c r="BU49" s="51"/>
      <c r="BV49" s="51"/>
      <c r="BW49" s="51"/>
    </row>
    <row r="50" spans="1:75" ht="19.5" customHeight="1">
      <c r="A50" s="64"/>
      <c r="B50" s="48"/>
      <c r="C50" s="112"/>
      <c r="D50" s="112"/>
      <c r="E50" s="113"/>
      <c r="F50" s="113"/>
      <c r="G50" s="137"/>
      <c r="H50" s="48"/>
      <c r="I50" s="112"/>
      <c r="J50" s="112"/>
      <c r="K50" s="38"/>
      <c r="L50" s="112"/>
      <c r="M50" s="112"/>
      <c r="N50" s="108"/>
      <c r="O50" s="64"/>
      <c r="P50" s="64"/>
      <c r="Q50" s="64"/>
      <c r="R50" s="64"/>
      <c r="S50" s="64"/>
      <c r="T50" s="64"/>
      <c r="U50" s="64"/>
      <c r="V50" s="41"/>
      <c r="W50" s="112"/>
      <c r="X50" s="108"/>
      <c r="Y50" s="64"/>
      <c r="Z50" s="64"/>
      <c r="AA50" s="64"/>
      <c r="AB50" s="64"/>
      <c r="AC50" s="64"/>
      <c r="AD50" s="64"/>
      <c r="AE50" s="64"/>
      <c r="AF50" s="41"/>
      <c r="AG50" s="48"/>
      <c r="AH50" s="48"/>
      <c r="AI50" s="48"/>
      <c r="AJ50" s="48"/>
      <c r="AK50" s="108"/>
      <c r="AL50" s="64"/>
      <c r="AM50" s="64"/>
      <c r="AN50" s="64"/>
      <c r="AO50" s="64"/>
      <c r="AP50" s="64"/>
      <c r="AQ50" s="64"/>
      <c r="AR50" s="41"/>
      <c r="AS50" s="112"/>
      <c r="AT50" s="108"/>
      <c r="AU50" s="64"/>
      <c r="AV50" s="64"/>
      <c r="AW50" s="64"/>
      <c r="AX50" s="64"/>
      <c r="AY50" s="64"/>
      <c r="AZ50" s="64"/>
      <c r="BA50" s="41"/>
      <c r="BB50" s="48"/>
      <c r="BC50" s="48"/>
      <c r="BD50" s="48"/>
      <c r="BE50" s="48"/>
      <c r="BF50" s="48"/>
      <c r="BG50" s="34"/>
      <c r="BL50" s="16"/>
      <c r="BM50" s="51"/>
      <c r="BN50" s="51"/>
      <c r="BO50" s="51"/>
      <c r="BP50" s="61"/>
      <c r="BQ50" s="51"/>
      <c r="BR50" s="51"/>
      <c r="BS50" s="51"/>
      <c r="BT50" s="51"/>
      <c r="BU50" s="51"/>
      <c r="BV50" s="51"/>
      <c r="BW50" s="51"/>
    </row>
    <row r="51" spans="1:75" ht="19.5" customHeight="1">
      <c r="A51" s="64"/>
      <c r="B51" s="48"/>
      <c r="C51" s="112"/>
      <c r="D51" s="112"/>
      <c r="E51" s="113"/>
      <c r="F51" s="113"/>
      <c r="G51" s="137"/>
      <c r="H51" s="48"/>
      <c r="I51" s="112"/>
      <c r="J51" s="112"/>
      <c r="K51" s="38"/>
      <c r="L51" s="112"/>
      <c r="M51" s="112"/>
      <c r="N51" s="108"/>
      <c r="O51" s="64"/>
      <c r="P51" s="64"/>
      <c r="Q51" s="64"/>
      <c r="R51" s="64"/>
      <c r="S51" s="64"/>
      <c r="T51" s="64"/>
      <c r="U51" s="64"/>
      <c r="V51" s="41"/>
      <c r="W51" s="112"/>
      <c r="X51" s="108"/>
      <c r="Y51" s="64"/>
      <c r="Z51" s="64"/>
      <c r="AA51" s="64"/>
      <c r="AB51" s="64"/>
      <c r="AC51" s="64"/>
      <c r="AD51" s="64"/>
      <c r="AE51" s="64"/>
      <c r="AF51" s="41"/>
      <c r="AG51" s="48"/>
      <c r="AH51" s="48"/>
      <c r="AI51" s="48"/>
      <c r="AJ51" s="48"/>
      <c r="AK51" s="108"/>
      <c r="AL51" s="64"/>
      <c r="AM51" s="64"/>
      <c r="AN51" s="64"/>
      <c r="AO51" s="64"/>
      <c r="AP51" s="64"/>
      <c r="AQ51" s="64"/>
      <c r="AR51" s="41"/>
      <c r="AS51" s="112"/>
      <c r="AT51" s="108"/>
      <c r="AU51" s="64"/>
      <c r="AV51" s="64"/>
      <c r="AW51" s="64"/>
      <c r="AX51" s="64"/>
      <c r="AY51" s="64"/>
      <c r="AZ51" s="64"/>
      <c r="BA51" s="41"/>
      <c r="BB51" s="48"/>
      <c r="BC51" s="48"/>
      <c r="BD51" s="48"/>
      <c r="BE51" s="48"/>
      <c r="BF51" s="48"/>
      <c r="BG51" s="57"/>
      <c r="BH51" s="104"/>
      <c r="BI51" s="109"/>
      <c r="BL51" s="16"/>
      <c r="BM51" s="51"/>
      <c r="BN51" s="51"/>
      <c r="BO51" s="51"/>
      <c r="BP51" s="61"/>
      <c r="BQ51" s="51"/>
      <c r="BR51" s="51"/>
      <c r="BS51" s="51"/>
      <c r="BT51" s="51"/>
      <c r="BU51" s="51"/>
      <c r="BV51" s="51"/>
      <c r="BW51" s="51"/>
    </row>
    <row r="52" spans="1:75" ht="19.5" customHeight="1">
      <c r="A52" s="64"/>
      <c r="B52" s="48"/>
      <c r="C52" s="112"/>
      <c r="D52" s="112"/>
      <c r="E52" s="113"/>
      <c r="F52" s="113"/>
      <c r="G52" s="137"/>
      <c r="H52" s="48"/>
      <c r="I52" s="112"/>
      <c r="J52" s="112"/>
      <c r="K52" s="38"/>
      <c r="L52" s="112"/>
      <c r="M52" s="112"/>
      <c r="N52" s="108"/>
      <c r="O52" s="64"/>
      <c r="P52" s="64"/>
      <c r="Q52" s="64"/>
      <c r="R52" s="64"/>
      <c r="S52" s="64"/>
      <c r="T52" s="64"/>
      <c r="U52" s="64"/>
      <c r="V52" s="41"/>
      <c r="W52" s="112"/>
      <c r="X52" s="108"/>
      <c r="Y52" s="64"/>
      <c r="Z52" s="64"/>
      <c r="AA52" s="64"/>
      <c r="AB52" s="64"/>
      <c r="AC52" s="64"/>
      <c r="AD52" s="64"/>
      <c r="AE52" s="64"/>
      <c r="AF52" s="41"/>
      <c r="AG52" s="48"/>
      <c r="AH52" s="48"/>
      <c r="AI52" s="48"/>
      <c r="AJ52" s="48"/>
      <c r="AK52" s="108"/>
      <c r="AL52" s="64"/>
      <c r="AM52" s="64"/>
      <c r="AN52" s="64"/>
      <c r="AO52" s="64"/>
      <c r="AP52" s="64"/>
      <c r="AQ52" s="64"/>
      <c r="AR52" s="41"/>
      <c r="AS52" s="112"/>
      <c r="AT52" s="108"/>
      <c r="AU52" s="64"/>
      <c r="AV52" s="64"/>
      <c r="AW52" s="64"/>
      <c r="AX52" s="64"/>
      <c r="AY52" s="64"/>
      <c r="AZ52" s="64"/>
      <c r="BA52" s="41"/>
      <c r="BB52" s="48"/>
      <c r="BC52" s="48"/>
      <c r="BD52" s="48"/>
      <c r="BE52" s="48"/>
      <c r="BF52" s="48"/>
      <c r="BG52" s="57"/>
      <c r="BL52" s="16"/>
      <c r="BM52" s="51"/>
      <c r="BN52" s="51"/>
      <c r="BO52" s="51"/>
      <c r="BP52" s="61"/>
      <c r="BQ52" s="51"/>
      <c r="BR52" s="51"/>
      <c r="BS52" s="51"/>
      <c r="BT52" s="51"/>
      <c r="BU52" s="51"/>
      <c r="BV52" s="51"/>
      <c r="BW52" s="51"/>
    </row>
    <row r="53" spans="1:75" ht="19.5" customHeight="1">
      <c r="A53" s="64"/>
      <c r="B53" s="48"/>
      <c r="C53" s="112"/>
      <c r="D53" s="112"/>
      <c r="E53" s="113"/>
      <c r="F53" s="113"/>
      <c r="G53" s="137"/>
      <c r="H53" s="48"/>
      <c r="I53" s="112"/>
      <c r="J53" s="112"/>
      <c r="K53" s="38"/>
      <c r="L53" s="112"/>
      <c r="M53" s="112"/>
      <c r="N53" s="108"/>
      <c r="O53" s="64"/>
      <c r="P53" s="64"/>
      <c r="Q53" s="64"/>
      <c r="R53" s="64"/>
      <c r="S53" s="64"/>
      <c r="T53" s="64"/>
      <c r="U53" s="64"/>
      <c r="V53" s="41"/>
      <c r="W53" s="112"/>
      <c r="X53" s="108"/>
      <c r="Y53" s="64"/>
      <c r="Z53" s="64"/>
      <c r="AA53" s="64"/>
      <c r="AB53" s="64"/>
      <c r="AC53" s="64"/>
      <c r="AD53" s="64"/>
      <c r="AE53" s="64"/>
      <c r="AF53" s="41"/>
      <c r="AG53" s="48"/>
      <c r="AH53" s="48"/>
      <c r="AI53" s="48"/>
      <c r="AJ53" s="48"/>
      <c r="AK53" s="108"/>
      <c r="AL53" s="64"/>
      <c r="AM53" s="64"/>
      <c r="AN53" s="64"/>
      <c r="AO53" s="64"/>
      <c r="AP53" s="64"/>
      <c r="AQ53" s="64"/>
      <c r="AR53" s="41"/>
      <c r="AS53" s="112"/>
      <c r="AT53" s="108"/>
      <c r="AU53" s="64"/>
      <c r="AV53" s="64"/>
      <c r="AW53" s="64"/>
      <c r="AX53" s="64"/>
      <c r="AY53" s="64"/>
      <c r="AZ53" s="64"/>
      <c r="BA53" s="41"/>
      <c r="BB53" s="48"/>
      <c r="BC53" s="48"/>
      <c r="BD53" s="48"/>
      <c r="BE53" s="48"/>
      <c r="BF53" s="48"/>
      <c r="BG53" s="75"/>
      <c r="BH53" s="104"/>
      <c r="BI53" s="109"/>
      <c r="BL53" s="16"/>
      <c r="BM53" s="51"/>
      <c r="BN53" s="51"/>
      <c r="BO53" s="51"/>
      <c r="BP53" s="61"/>
      <c r="BQ53" s="51"/>
      <c r="BR53" s="51"/>
      <c r="BS53" s="51"/>
      <c r="BT53" s="51"/>
      <c r="BU53" s="51"/>
      <c r="BV53" s="51"/>
      <c r="BW53" s="51"/>
    </row>
    <row r="54" spans="1:75" ht="19.5" customHeight="1">
      <c r="A54" s="64"/>
      <c r="B54" s="48"/>
      <c r="C54" s="112"/>
      <c r="D54" s="112"/>
      <c r="E54" s="113"/>
      <c r="F54" s="113"/>
      <c r="G54" s="137"/>
      <c r="H54" s="48"/>
      <c r="I54" s="112"/>
      <c r="J54" s="112"/>
      <c r="K54" s="38"/>
      <c r="L54" s="112"/>
      <c r="M54" s="112"/>
      <c r="N54" s="108"/>
      <c r="O54" s="64"/>
      <c r="P54" s="64"/>
      <c r="Q54" s="64"/>
      <c r="R54" s="64"/>
      <c r="S54" s="64"/>
      <c r="T54" s="64"/>
      <c r="U54" s="64"/>
      <c r="V54" s="41"/>
      <c r="W54" s="112"/>
      <c r="X54" s="108"/>
      <c r="Y54" s="64"/>
      <c r="Z54" s="64"/>
      <c r="AA54" s="64"/>
      <c r="AB54" s="64"/>
      <c r="AC54" s="64"/>
      <c r="AD54" s="64"/>
      <c r="AE54" s="64"/>
      <c r="AF54" s="41"/>
      <c r="AG54" s="48"/>
      <c r="AH54" s="48"/>
      <c r="AI54" s="48"/>
      <c r="AJ54" s="48"/>
      <c r="AK54" s="108"/>
      <c r="AL54" s="64"/>
      <c r="AM54" s="64"/>
      <c r="AN54" s="64"/>
      <c r="AO54" s="64"/>
      <c r="AP54" s="64"/>
      <c r="AQ54" s="64"/>
      <c r="AR54" s="41"/>
      <c r="AS54" s="112"/>
      <c r="AT54" s="108"/>
      <c r="AU54" s="64"/>
      <c r="AV54" s="64"/>
      <c r="AW54" s="64"/>
      <c r="AX54" s="64"/>
      <c r="AY54" s="64"/>
      <c r="AZ54" s="64"/>
      <c r="BA54" s="41"/>
      <c r="BB54" s="48"/>
      <c r="BC54" s="48"/>
      <c r="BD54" s="48"/>
      <c r="BE54" s="48"/>
      <c r="BF54" s="48"/>
      <c r="BG54" s="75"/>
      <c r="BH54" s="104"/>
      <c r="BI54" s="109"/>
      <c r="BL54" s="16"/>
      <c r="BM54" s="51"/>
      <c r="BN54" s="51"/>
      <c r="BO54" s="51"/>
      <c r="BP54" s="61"/>
      <c r="BQ54" s="51"/>
      <c r="BR54" s="51"/>
      <c r="BS54" s="51"/>
      <c r="BT54" s="51"/>
      <c r="BU54" s="51"/>
      <c r="BV54" s="51"/>
      <c r="BW54" s="51"/>
    </row>
    <row r="55" spans="1:75" ht="19.5" customHeight="1">
      <c r="A55" s="64"/>
      <c r="B55" s="48"/>
      <c r="C55" s="112"/>
      <c r="D55" s="112"/>
      <c r="E55" s="113"/>
      <c r="F55" s="113"/>
      <c r="G55" s="137"/>
      <c r="H55" s="48"/>
      <c r="I55" s="112"/>
      <c r="J55" s="112"/>
      <c r="K55" s="38"/>
      <c r="L55" s="112"/>
      <c r="M55" s="112"/>
      <c r="N55" s="108"/>
      <c r="O55" s="64"/>
      <c r="P55" s="64"/>
      <c r="Q55" s="64"/>
      <c r="R55" s="64"/>
      <c r="S55" s="64"/>
      <c r="T55" s="64"/>
      <c r="U55" s="64"/>
      <c r="V55" s="41"/>
      <c r="W55" s="112"/>
      <c r="X55" s="108"/>
      <c r="Y55" s="64"/>
      <c r="Z55" s="64"/>
      <c r="AA55" s="64"/>
      <c r="AB55" s="64"/>
      <c r="AC55" s="64"/>
      <c r="AD55" s="64"/>
      <c r="AE55" s="64"/>
      <c r="AF55" s="41"/>
      <c r="AG55" s="48"/>
      <c r="AH55" s="48"/>
      <c r="AI55" s="48"/>
      <c r="AJ55" s="48"/>
      <c r="AK55" s="108"/>
      <c r="AL55" s="64"/>
      <c r="AM55" s="64"/>
      <c r="AN55" s="64"/>
      <c r="AO55" s="64"/>
      <c r="AP55" s="64"/>
      <c r="AQ55" s="64"/>
      <c r="AR55" s="41"/>
      <c r="AS55" s="112"/>
      <c r="AT55" s="108"/>
      <c r="AU55" s="64"/>
      <c r="AV55" s="64"/>
      <c r="AW55" s="64"/>
      <c r="AX55" s="64"/>
      <c r="AY55" s="64"/>
      <c r="AZ55" s="64"/>
      <c r="BA55" s="41"/>
      <c r="BB55" s="48"/>
      <c r="BC55" s="48"/>
      <c r="BD55" s="48"/>
      <c r="BE55" s="48"/>
      <c r="BF55" s="48"/>
      <c r="BG55" s="75"/>
      <c r="BL55" s="16"/>
      <c r="BM55" s="51"/>
      <c r="BN55" s="51"/>
      <c r="BO55" s="51"/>
      <c r="BP55" s="61"/>
      <c r="BQ55" s="51"/>
      <c r="BR55" s="51"/>
      <c r="BS55" s="51"/>
      <c r="BT55" s="51"/>
      <c r="BU55" s="51"/>
      <c r="BV55" s="51"/>
      <c r="BW55" s="51"/>
    </row>
    <row r="56" spans="1:75" ht="19.5" customHeight="1">
      <c r="A56" s="64"/>
      <c r="B56" s="48"/>
      <c r="C56" s="112"/>
      <c r="D56" s="112"/>
      <c r="E56" s="113"/>
      <c r="F56" s="113"/>
      <c r="G56" s="137"/>
      <c r="H56" s="48"/>
      <c r="I56" s="112"/>
      <c r="J56" s="112"/>
      <c r="K56" s="38"/>
      <c r="L56" s="112"/>
      <c r="M56" s="112"/>
      <c r="N56" s="108"/>
      <c r="O56" s="64"/>
      <c r="P56" s="64"/>
      <c r="Q56" s="64"/>
      <c r="R56" s="64"/>
      <c r="S56" s="64"/>
      <c r="T56" s="64"/>
      <c r="U56" s="64"/>
      <c r="V56" s="41"/>
      <c r="W56" s="112"/>
      <c r="X56" s="108"/>
      <c r="Y56" s="64"/>
      <c r="Z56" s="64"/>
      <c r="AA56" s="64"/>
      <c r="AB56" s="64"/>
      <c r="AC56" s="64"/>
      <c r="AD56" s="64"/>
      <c r="AE56" s="64"/>
      <c r="AF56" s="41"/>
      <c r="AG56" s="48"/>
      <c r="AH56" s="48"/>
      <c r="AI56" s="48"/>
      <c r="AJ56" s="48"/>
      <c r="AK56" s="108"/>
      <c r="AL56" s="64"/>
      <c r="AM56" s="64"/>
      <c r="AN56" s="64"/>
      <c r="AO56" s="64"/>
      <c r="AP56" s="64"/>
      <c r="AQ56" s="64"/>
      <c r="AR56" s="41"/>
      <c r="AS56" s="112"/>
      <c r="AT56" s="108"/>
      <c r="AU56" s="64"/>
      <c r="AV56" s="64"/>
      <c r="AW56" s="64"/>
      <c r="AX56" s="64"/>
      <c r="AY56" s="64"/>
      <c r="AZ56" s="64"/>
      <c r="BA56" s="41"/>
      <c r="BB56" s="48"/>
      <c r="BC56" s="48"/>
      <c r="BD56" s="48"/>
      <c r="BE56" s="48"/>
      <c r="BF56" s="48"/>
      <c r="BG56" s="75"/>
      <c r="BL56" s="16"/>
      <c r="BM56" s="51"/>
      <c r="BN56" s="51"/>
      <c r="BO56" s="51"/>
      <c r="BP56" s="61"/>
      <c r="BQ56" s="51"/>
      <c r="BR56" s="51"/>
      <c r="BS56" s="51"/>
      <c r="BT56" s="51"/>
      <c r="BU56" s="51"/>
      <c r="BV56" s="51"/>
      <c r="BW56" s="51"/>
    </row>
    <row r="57" spans="1:75" ht="19.5" customHeight="1">
      <c r="A57" s="64"/>
      <c r="B57" s="48"/>
      <c r="C57" s="112"/>
      <c r="D57" s="112"/>
      <c r="E57" s="113"/>
      <c r="F57" s="113"/>
      <c r="G57" s="137"/>
      <c r="H57" s="48"/>
      <c r="I57" s="112"/>
      <c r="J57" s="112"/>
      <c r="K57" s="38"/>
      <c r="L57" s="112"/>
      <c r="M57" s="112"/>
      <c r="N57" s="108"/>
      <c r="O57" s="64"/>
      <c r="P57" s="64"/>
      <c r="Q57" s="64"/>
      <c r="R57" s="64"/>
      <c r="S57" s="64"/>
      <c r="T57" s="64"/>
      <c r="U57" s="64"/>
      <c r="V57" s="41"/>
      <c r="W57" s="112"/>
      <c r="X57" s="108"/>
      <c r="Y57" s="64"/>
      <c r="Z57" s="64"/>
      <c r="AA57" s="64"/>
      <c r="AB57" s="64"/>
      <c r="AC57" s="64"/>
      <c r="AD57" s="64"/>
      <c r="AE57" s="64"/>
      <c r="AF57" s="41"/>
      <c r="AG57" s="48"/>
      <c r="AH57" s="48"/>
      <c r="AI57" s="48"/>
      <c r="AJ57" s="48"/>
      <c r="AK57" s="108"/>
      <c r="AL57" s="64"/>
      <c r="AM57" s="64"/>
      <c r="AN57" s="64"/>
      <c r="AO57" s="64"/>
      <c r="AP57" s="64"/>
      <c r="AQ57" s="64"/>
      <c r="AR57" s="41"/>
      <c r="AS57" s="112"/>
      <c r="AT57" s="108"/>
      <c r="AU57" s="64"/>
      <c r="AV57" s="64"/>
      <c r="AW57" s="64"/>
      <c r="AX57" s="64"/>
      <c r="AY57" s="64"/>
      <c r="AZ57" s="64"/>
      <c r="BA57" s="41"/>
      <c r="BB57" s="48"/>
      <c r="BC57" s="48"/>
      <c r="BD57" s="48"/>
      <c r="BE57" s="48"/>
      <c r="BF57" s="48"/>
      <c r="BG57" s="110"/>
      <c r="BH57" s="104"/>
      <c r="BI57" s="109"/>
      <c r="BL57" s="16"/>
      <c r="BM57" s="51"/>
      <c r="BN57" s="51"/>
      <c r="BO57" s="51"/>
      <c r="BP57" s="61"/>
      <c r="BQ57" s="51"/>
      <c r="BR57" s="51"/>
      <c r="BS57" s="51"/>
      <c r="BT57" s="51"/>
      <c r="BU57" s="51"/>
      <c r="BV57" s="51"/>
      <c r="BW57" s="51"/>
    </row>
    <row r="58" spans="1:75" ht="19.5" customHeight="1">
      <c r="A58" s="64"/>
      <c r="B58" s="48"/>
      <c r="C58" s="112"/>
      <c r="D58" s="112"/>
      <c r="E58" s="113"/>
      <c r="F58" s="113"/>
      <c r="G58" s="137"/>
      <c r="H58" s="48"/>
      <c r="I58" s="112"/>
      <c r="J58" s="112"/>
      <c r="K58" s="38"/>
      <c r="L58" s="112"/>
      <c r="M58" s="112"/>
      <c r="N58" s="108"/>
      <c r="O58" s="64"/>
      <c r="P58" s="64"/>
      <c r="Q58" s="64"/>
      <c r="R58" s="64"/>
      <c r="S58" s="64"/>
      <c r="T58" s="64"/>
      <c r="U58" s="64"/>
      <c r="V58" s="41"/>
      <c r="W58" s="112"/>
      <c r="X58" s="108"/>
      <c r="Y58" s="64"/>
      <c r="Z58" s="64"/>
      <c r="AA58" s="64"/>
      <c r="AB58" s="64"/>
      <c r="AC58" s="64"/>
      <c r="AD58" s="64"/>
      <c r="AE58" s="64"/>
      <c r="AF58" s="41"/>
      <c r="AG58" s="48"/>
      <c r="AH58" s="48"/>
      <c r="AI58" s="48"/>
      <c r="AJ58" s="48"/>
      <c r="AK58" s="108"/>
      <c r="AL58" s="64"/>
      <c r="AM58" s="64"/>
      <c r="AN58" s="64"/>
      <c r="AO58" s="64"/>
      <c r="AP58" s="64"/>
      <c r="AQ58" s="64"/>
      <c r="AR58" s="41"/>
      <c r="AS58" s="112"/>
      <c r="AT58" s="108"/>
      <c r="AU58" s="64"/>
      <c r="AV58" s="64"/>
      <c r="AW58" s="64"/>
      <c r="AX58" s="64"/>
      <c r="AY58" s="64"/>
      <c r="AZ58" s="64"/>
      <c r="BA58" s="41"/>
      <c r="BB58" s="48"/>
      <c r="BC58" s="48"/>
      <c r="BD58" s="48"/>
      <c r="BE58" s="48"/>
      <c r="BF58" s="48"/>
      <c r="BG58" s="110"/>
      <c r="BL58" s="16"/>
      <c r="BM58" s="51"/>
      <c r="BN58" s="51"/>
      <c r="BO58" s="51"/>
      <c r="BP58" s="61"/>
      <c r="BQ58" s="51"/>
      <c r="BR58" s="51"/>
      <c r="BS58" s="51"/>
      <c r="BT58" s="51"/>
      <c r="BU58" s="51"/>
      <c r="BV58" s="51"/>
      <c r="BW58" s="51"/>
    </row>
    <row r="59" spans="1:75" ht="19.2" customHeight="1">
      <c r="A59" s="64"/>
      <c r="B59" s="48"/>
      <c r="C59" s="112"/>
      <c r="D59" s="112"/>
      <c r="E59" s="113"/>
      <c r="F59" s="113"/>
      <c r="G59" s="137"/>
      <c r="H59" s="48"/>
      <c r="I59" s="112"/>
      <c r="J59" s="112"/>
      <c r="K59" s="38"/>
      <c r="L59" s="112"/>
      <c r="M59" s="112"/>
      <c r="N59" s="108"/>
      <c r="O59" s="64"/>
      <c r="P59" s="64"/>
      <c r="Q59" s="64"/>
      <c r="R59" s="64"/>
      <c r="S59" s="64"/>
      <c r="T59" s="64"/>
      <c r="U59" s="64"/>
      <c r="V59" s="41"/>
      <c r="W59" s="112"/>
      <c r="X59" s="108"/>
      <c r="Y59" s="64"/>
      <c r="Z59" s="64"/>
      <c r="AA59" s="64"/>
      <c r="AB59" s="64"/>
      <c r="AC59" s="64"/>
      <c r="AD59" s="64"/>
      <c r="AE59" s="64"/>
      <c r="AF59" s="41"/>
      <c r="AG59" s="48"/>
      <c r="AH59" s="48"/>
      <c r="AI59" s="48"/>
      <c r="AJ59" s="48"/>
      <c r="AK59" s="108"/>
      <c r="AL59" s="64"/>
      <c r="AM59" s="64"/>
      <c r="AN59" s="64"/>
      <c r="AO59" s="64"/>
      <c r="AP59" s="64"/>
      <c r="AQ59" s="64"/>
      <c r="AR59" s="41"/>
      <c r="AS59" s="112"/>
      <c r="AT59" s="108"/>
      <c r="AU59" s="64"/>
      <c r="AV59" s="64"/>
      <c r="AW59" s="64"/>
      <c r="AX59" s="64"/>
      <c r="AY59" s="64"/>
      <c r="AZ59" s="64"/>
      <c r="BA59" s="41"/>
      <c r="BB59" s="48"/>
      <c r="BC59" s="48"/>
      <c r="BD59" s="48"/>
      <c r="BE59" s="48"/>
      <c r="BF59" s="48"/>
      <c r="BL59" s="16"/>
      <c r="BM59" s="51"/>
      <c r="BN59" s="51"/>
      <c r="BO59" s="51"/>
      <c r="BP59" s="61"/>
      <c r="BQ59" s="51"/>
      <c r="BR59" s="51"/>
      <c r="BS59" s="51"/>
      <c r="BT59" s="51"/>
      <c r="BU59" s="51"/>
      <c r="BV59" s="51"/>
      <c r="BW59" s="51"/>
    </row>
    <row r="60" spans="1:75" ht="19.2" customHeight="1">
      <c r="A60" s="64"/>
      <c r="B60" s="48"/>
      <c r="C60" s="112"/>
      <c r="D60" s="112"/>
      <c r="E60" s="113"/>
      <c r="F60" s="113"/>
      <c r="G60" s="137"/>
      <c r="H60" s="48"/>
      <c r="I60" s="112"/>
      <c r="J60" s="112"/>
      <c r="K60" s="38"/>
      <c r="L60" s="112"/>
      <c r="M60" s="112"/>
      <c r="N60" s="108"/>
      <c r="O60" s="64"/>
      <c r="P60" s="64"/>
      <c r="Q60" s="64"/>
      <c r="R60" s="64"/>
      <c r="S60" s="64"/>
      <c r="T60" s="64"/>
      <c r="U60" s="64"/>
      <c r="V60" s="41"/>
      <c r="W60" s="112"/>
      <c r="X60" s="108"/>
      <c r="Y60" s="64"/>
      <c r="Z60" s="64"/>
      <c r="AA60" s="64"/>
      <c r="AB60" s="64"/>
      <c r="AC60" s="64"/>
      <c r="AD60" s="64"/>
      <c r="AE60" s="64"/>
      <c r="AF60" s="41"/>
      <c r="AG60" s="48"/>
      <c r="AH60" s="48"/>
      <c r="AI60" s="48"/>
      <c r="AJ60" s="48"/>
      <c r="AK60" s="108"/>
      <c r="AL60" s="64"/>
      <c r="AM60" s="64"/>
      <c r="AN60" s="64"/>
      <c r="AO60" s="64"/>
      <c r="AP60" s="64"/>
      <c r="AQ60" s="64"/>
      <c r="AR60" s="41"/>
      <c r="AS60" s="112"/>
      <c r="AT60" s="108"/>
      <c r="AU60" s="64"/>
      <c r="AV60" s="64"/>
      <c r="AW60" s="64"/>
      <c r="AX60" s="64"/>
      <c r="AY60" s="64"/>
      <c r="AZ60" s="64"/>
      <c r="BA60" s="41"/>
      <c r="BB60" s="48"/>
      <c r="BC60" s="48"/>
      <c r="BD60" s="48"/>
      <c r="BE60" s="48"/>
      <c r="BF60" s="48"/>
      <c r="BG60" s="111"/>
      <c r="BM60" s="51"/>
      <c r="BN60" s="51"/>
      <c r="BO60" s="51"/>
      <c r="BP60" s="61"/>
      <c r="BQ60" s="51"/>
      <c r="BR60" s="51"/>
      <c r="BS60" s="51"/>
      <c r="BT60" s="51"/>
      <c r="BU60" s="51"/>
      <c r="BV60" s="51"/>
      <c r="BW60" s="51"/>
    </row>
    <row r="61" spans="1:75" ht="19.2" customHeight="1">
      <c r="A61" s="64"/>
      <c r="B61" s="48"/>
      <c r="C61" s="112"/>
      <c r="D61" s="112"/>
      <c r="E61" s="113"/>
      <c r="F61" s="113"/>
      <c r="G61" s="137"/>
      <c r="H61" s="48"/>
      <c r="I61" s="112"/>
      <c r="J61" s="112"/>
      <c r="K61" s="38"/>
      <c r="L61" s="112"/>
      <c r="M61" s="112"/>
      <c r="N61" s="108"/>
      <c r="O61" s="64"/>
      <c r="P61" s="64"/>
      <c r="Q61" s="64"/>
      <c r="R61" s="64"/>
      <c r="S61" s="64"/>
      <c r="T61" s="64"/>
      <c r="U61" s="64"/>
      <c r="V61" s="41"/>
      <c r="W61" s="112"/>
      <c r="X61" s="108"/>
      <c r="Y61" s="64"/>
      <c r="Z61" s="64"/>
      <c r="AA61" s="64"/>
      <c r="AB61" s="64"/>
      <c r="AC61" s="64"/>
      <c r="AD61" s="64"/>
      <c r="AE61" s="64"/>
      <c r="AF61" s="41"/>
      <c r="AG61" s="48"/>
      <c r="AH61" s="48"/>
      <c r="AI61" s="48"/>
      <c r="AJ61" s="48"/>
      <c r="AK61" s="108"/>
      <c r="AL61" s="64"/>
      <c r="AM61" s="64"/>
      <c r="AN61" s="64"/>
      <c r="AO61" s="64"/>
      <c r="AP61" s="64"/>
      <c r="AQ61" s="64"/>
      <c r="AR61" s="41"/>
      <c r="AS61" s="112"/>
      <c r="AT61" s="108"/>
      <c r="AU61" s="64"/>
      <c r="AV61" s="64"/>
      <c r="AW61" s="64"/>
      <c r="AX61" s="64"/>
      <c r="AY61" s="64"/>
      <c r="AZ61" s="64"/>
      <c r="BA61" s="41"/>
      <c r="BB61" s="48"/>
      <c r="BC61" s="48"/>
      <c r="BD61" s="48"/>
      <c r="BE61" s="48"/>
      <c r="BF61" s="48"/>
      <c r="BG61" s="93"/>
      <c r="BM61" s="51"/>
      <c r="BN61" s="51"/>
      <c r="BO61" s="51"/>
      <c r="BP61" s="61"/>
      <c r="BQ61" s="51"/>
      <c r="BR61" s="51"/>
      <c r="BS61" s="51"/>
      <c r="BT61" s="51"/>
      <c r="BU61" s="51"/>
      <c r="BV61" s="51"/>
      <c r="BW61" s="51"/>
    </row>
    <row r="62" spans="1:75" ht="19.2" customHeight="1">
      <c r="A62" s="64"/>
      <c r="B62" s="48"/>
      <c r="C62" s="112"/>
      <c r="D62" s="112"/>
      <c r="E62" s="113"/>
      <c r="F62" s="113"/>
      <c r="G62" s="137"/>
      <c r="H62" s="48"/>
      <c r="I62" s="112"/>
      <c r="J62" s="112"/>
      <c r="K62" s="38"/>
      <c r="L62" s="112"/>
      <c r="M62" s="112"/>
      <c r="N62" s="108"/>
      <c r="O62" s="64"/>
      <c r="P62" s="64"/>
      <c r="Q62" s="64"/>
      <c r="R62" s="64"/>
      <c r="S62" s="64"/>
      <c r="T62" s="64"/>
      <c r="U62" s="64"/>
      <c r="V62" s="41"/>
      <c r="W62" s="112"/>
      <c r="X62" s="108"/>
      <c r="Y62" s="64"/>
      <c r="Z62" s="64"/>
      <c r="AA62" s="64"/>
      <c r="AB62" s="64"/>
      <c r="AC62" s="64"/>
      <c r="AD62" s="64"/>
      <c r="AE62" s="64"/>
      <c r="AF62" s="41"/>
      <c r="AG62" s="48"/>
      <c r="AH62" s="48"/>
      <c r="AI62" s="48"/>
      <c r="AJ62" s="48"/>
      <c r="AK62" s="108"/>
      <c r="AL62" s="64"/>
      <c r="AM62" s="64"/>
      <c r="AN62" s="64"/>
      <c r="AO62" s="64"/>
      <c r="AP62" s="64"/>
      <c r="AQ62" s="64"/>
      <c r="AR62" s="41"/>
      <c r="AS62" s="112"/>
      <c r="AT62" s="108"/>
      <c r="AU62" s="64"/>
      <c r="AV62" s="64"/>
      <c r="AW62" s="64"/>
      <c r="AX62" s="64"/>
      <c r="AY62" s="64"/>
      <c r="AZ62" s="64"/>
      <c r="BA62" s="41"/>
      <c r="BB62" s="48"/>
      <c r="BC62" s="48"/>
      <c r="BD62" s="48"/>
      <c r="BE62" s="48"/>
      <c r="BF62" s="48"/>
      <c r="BG62" s="93"/>
      <c r="BM62" s="51"/>
      <c r="BN62" s="51"/>
      <c r="BO62" s="51"/>
      <c r="BP62" s="61"/>
      <c r="BQ62" s="51"/>
      <c r="BR62" s="51"/>
      <c r="BS62" s="51"/>
      <c r="BT62" s="51"/>
      <c r="BU62" s="51"/>
      <c r="BV62" s="51"/>
      <c r="BW62" s="51"/>
    </row>
    <row r="63" spans="1:75" ht="19.2" customHeight="1">
      <c r="A63" s="64"/>
      <c r="B63" s="48"/>
      <c r="C63" s="112"/>
      <c r="D63" s="112"/>
      <c r="E63" s="113"/>
      <c r="F63" s="113"/>
      <c r="G63" s="112"/>
      <c r="H63" s="48"/>
      <c r="I63" s="112"/>
      <c r="J63" s="38"/>
      <c r="K63" s="112"/>
      <c r="L63" s="38"/>
      <c r="M63" s="112"/>
      <c r="N63" s="108"/>
      <c r="O63" s="108"/>
      <c r="P63" s="108"/>
      <c r="Q63" s="108"/>
      <c r="R63" s="108"/>
      <c r="S63" s="108"/>
      <c r="T63" s="108"/>
      <c r="U63" s="108"/>
      <c r="V63" s="41"/>
      <c r="W63" s="112"/>
      <c r="X63" s="108"/>
      <c r="Y63" s="108"/>
      <c r="Z63" s="108"/>
      <c r="AA63" s="108"/>
      <c r="AB63" s="108"/>
      <c r="AC63" s="108"/>
      <c r="AD63" s="108"/>
      <c r="AE63" s="108"/>
      <c r="AF63" s="41"/>
      <c r="AG63" s="48"/>
      <c r="AH63" s="48"/>
      <c r="AI63" s="48"/>
      <c r="AJ63" s="48"/>
      <c r="AK63" s="108"/>
      <c r="AL63" s="108"/>
      <c r="AM63" s="108"/>
      <c r="AN63" s="108"/>
      <c r="AO63" s="108"/>
      <c r="AP63" s="108"/>
      <c r="AQ63" s="108"/>
      <c r="AR63" s="41"/>
      <c r="AS63" s="112"/>
      <c r="AT63" s="108"/>
      <c r="AU63" s="108"/>
      <c r="AV63" s="108"/>
      <c r="AW63" s="108"/>
      <c r="AX63" s="108"/>
      <c r="AY63" s="108"/>
      <c r="AZ63" s="108"/>
      <c r="BA63" s="41"/>
      <c r="BB63" s="48"/>
      <c r="BC63" s="48"/>
      <c r="BD63" s="48"/>
      <c r="BE63" s="48"/>
      <c r="BF63" s="48"/>
      <c r="BG63" s="48"/>
      <c r="BH63" s="104"/>
      <c r="BI63" s="109"/>
      <c r="BM63" s="51"/>
      <c r="BN63" s="51"/>
      <c r="BO63" s="51"/>
      <c r="BP63" s="61"/>
      <c r="BQ63" s="51"/>
      <c r="BR63" s="51"/>
      <c r="BS63" s="51"/>
      <c r="BT63" s="51"/>
      <c r="BU63" s="51"/>
      <c r="BV63" s="51"/>
      <c r="BW63" s="51"/>
    </row>
    <row r="66" spans="60:61">
      <c r="BH66" s="104"/>
      <c r="BI66" s="109"/>
    </row>
    <row r="67" spans="60:61">
      <c r="BH67" s="104"/>
      <c r="BI67" s="109"/>
    </row>
    <row r="68" spans="60:61">
      <c r="BH68" s="104"/>
      <c r="BI68" s="114"/>
    </row>
    <row r="69" spans="60:61">
      <c r="BH69" s="104"/>
      <c r="BI69" s="114"/>
    </row>
    <row r="70" spans="60:61">
      <c r="BH70" s="104"/>
      <c r="BI70" s="114"/>
    </row>
    <row r="71" spans="60:61">
      <c r="BH71" s="104"/>
      <c r="BI71" s="114"/>
    </row>
    <row r="72" spans="60:61">
      <c r="BH72" s="104"/>
      <c r="BI72" s="114"/>
    </row>
    <row r="73" spans="60:61">
      <c r="BH73" s="104"/>
      <c r="BI73" s="114"/>
    </row>
    <row r="74" spans="60:61">
      <c r="BH74" s="104"/>
      <c r="BI74" s="114"/>
    </row>
    <row r="75" spans="60:61">
      <c r="BH75" s="104"/>
      <c r="BI75" s="114"/>
    </row>
  </sheetData>
  <sheetProtection formatCells="0" selectLockedCells="1"/>
  <dataConsolidate/>
  <mergeCells count="24">
    <mergeCell ref="A7:B7"/>
    <mergeCell ref="Y4:AD4"/>
    <mergeCell ref="C17:D17"/>
    <mergeCell ref="E17:F17"/>
    <mergeCell ref="Y17:AD17"/>
    <mergeCell ref="O17:T17"/>
    <mergeCell ref="A1:B1"/>
    <mergeCell ref="A3:B3"/>
    <mergeCell ref="A4:B4"/>
    <mergeCell ref="A6:B6"/>
    <mergeCell ref="C3:F3"/>
    <mergeCell ref="C4:F4"/>
    <mergeCell ref="D1:M1"/>
    <mergeCell ref="AL17:AQ17"/>
    <mergeCell ref="H3:I3"/>
    <mergeCell ref="H4:I4"/>
    <mergeCell ref="C6:I6"/>
    <mergeCell ref="C7:I7"/>
    <mergeCell ref="N8:T8"/>
    <mergeCell ref="N9:T9"/>
    <mergeCell ref="N10:T10"/>
    <mergeCell ref="N13:T13"/>
    <mergeCell ref="N12:T12"/>
    <mergeCell ref="N11:T11"/>
  </mergeCells>
  <phoneticPr fontId="9"/>
  <conditionalFormatting sqref="O5 M7:M12 AG10:AG14 BD53:BG56">
    <cfRule type="cellIs" dxfId="5" priority="8" stopIfTrue="1" operator="equal">
      <formula>0</formula>
    </cfRule>
  </conditionalFormatting>
  <conditionalFormatting sqref="AH53:AJ56">
    <cfRule type="cellIs" dxfId="4" priority="4" stopIfTrue="1" operator="equal">
      <formula>0</formula>
    </cfRule>
  </conditionalFormatting>
  <conditionalFormatting sqref="BB10:BB14">
    <cfRule type="cellIs" dxfId="3" priority="1" stopIfTrue="1" operator="equal">
      <formula>0</formula>
    </cfRule>
  </conditionalFormatting>
  <dataValidations count="24">
    <dataValidation imeMode="halfKatakana" allowBlank="1" showInputMessage="1" showErrorMessage="1" sqref="V8:V13 E19:H63 S5 O5:O7" xr:uid="{00000000-0002-0000-0100-000000000000}"/>
    <dataValidation errorStyle="information" allowBlank="1" showInputMessage="1" showErrorMessage="1" errorTitle="リレー複数登録の場合" error="リストからA,B,C・・・を選択して下さい" sqref="BG63 BD44:BF63 AJ19:AJ63 BC63 AH63:AI63 BG19:BG48" xr:uid="{00000000-0002-0000-0100-000001000000}"/>
    <dataValidation allowBlank="1" showInputMessage="1" sqref="BR6:BV9 B19:B43 G4:H4" xr:uid="{00000000-0002-0000-0100-000002000000}"/>
    <dataValidation type="list" allowBlank="1" showInputMessage="1" sqref="B63" xr:uid="{00000000-0002-0000-0100-000003000000}">
      <formula1>$BJ$4</formula1>
    </dataValidation>
    <dataValidation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" xr:uid="{00000000-0002-0000-0100-000004000000}"/>
    <dataValidation operator="equal" allowBlank="1" showInputMessage="1" showErrorMessage="1" error="生年月日は西暦で、１～９月（日）は０１～０９のように入力してください。" sqref="K63" xr:uid="{00000000-0002-0000-0100-000005000000}"/>
    <dataValidation type="custom" allowBlank="1" showInputMessage="1" showErrorMessage="1" error="文字数をご確認ください。「キャンセル」を押して再入力して下さい。市立・町立・村立は省略し、小学校は「小」、中学校は「中」、高校は「高」、大学は「大」と省略してください。" sqref="E5:G5 I5:J5" xr:uid="{00000000-0002-0000-0100-000006000000}">
      <formula1>AND(IF(ISERROR(FIND("市立",E5,1)),0,FIND("市立",E5,1))+IF(ISERROR(FIND("町立",E5,1)),0,FIND("町立",E5,1))+IF(ISERROR(FIND("村立",E5,1)),0,FIND("村立",E5,1))+IF(ISERROR(FIND("学校",E5,1)),0,FIND("学校",E5,1))+IF(ISERROR(FIND("高校",E5,1)),0,FIND("高校",E5,1))=0,LENB(E5)&lt;15)</formula1>
    </dataValidation>
    <dataValidation imeMode="halfAlpha" allowBlank="1" showInputMessage="1" showErrorMessage="1" sqref="J44:J62 H19:I62" xr:uid="{00000000-0002-0000-0100-000008000000}"/>
    <dataValidation type="whole" allowBlank="1" showInputMessage="1" showErrorMessage="1" sqref="AL18:AQ62 O18:U62" xr:uid="{00000000-0002-0000-0100-000009000000}">
      <formula1>0</formula1>
      <formula2>9</formula2>
    </dataValidation>
    <dataValidation type="whole" allowBlank="1" showInputMessage="1" showErrorMessage="1" errorTitle="お願い" error="数字は１マスに１つずつ入れてください。" sqref="Y5:AE13 Y18:AE62" xr:uid="{00000000-0002-0000-0100-00000A000000}">
      <formula1>0</formula1>
      <formula2>9</formula2>
    </dataValidation>
    <dataValidation type="list" allowBlank="1" showInputMessage="1" showErrorMessage="1" sqref="AK63 N63 BB63 AG63 AS63 W63" xr:uid="{00000000-0002-0000-0100-00000C000000}">
      <formula1>INDIRECT(#REF!)</formula1>
    </dataValidation>
    <dataValidation type="list" allowBlank="1" showInputMessage="1" showErrorMessage="1" sqref="X63 AT63" xr:uid="{00000000-0002-0000-0100-00000D000000}">
      <formula1>INDIRECT($W63)</formula1>
    </dataValidation>
    <dataValidation type="list" allowBlank="1" showInputMessage="1" showErrorMessage="1" sqref="I10:J13 BK3:BP3" xr:uid="{00000000-0002-0000-0100-000011000000}">
      <formula1>#REF!</formula1>
    </dataValidation>
    <dataValidation type="list" allowBlank="1" showInputMessage="1" showErrorMessage="1" sqref="X44:X62 N44:N62 AK44:AK62" xr:uid="{00000000-0002-0000-0100-00001C000000}">
      <formula1>$BK$19:$BK$37</formula1>
    </dataValidation>
    <dataValidation type="list" allowBlank="1" showInputMessage="1" showErrorMessage="1" sqref="H63" xr:uid="{00000000-0002-0000-0100-00001D000000}">
      <formula1>$BI$3:$BI$6</formula1>
    </dataValidation>
    <dataValidation type="list" allowBlank="1" showInputMessage="1" showErrorMessage="1" sqref="X5:X13" xr:uid="{00000000-0002-0000-0100-00001E000000}">
      <formula1>$BI$3:$BL$3</formula1>
    </dataValidation>
    <dataValidation type="list" allowBlank="1" showInputMessage="1" sqref="B44:B62 A19:A43" xr:uid="{00000000-0002-0000-0100-000020000000}">
      <formula1>$BJ$2</formula1>
    </dataValidation>
    <dataValidation type="list" allowBlank="1" showInputMessage="1" showErrorMessage="1" sqref="C3" xr:uid="{00000000-0002-0000-0100-000021000000}">
      <formula1>$BN$19:$BN$37</formula1>
    </dataValidation>
    <dataValidation type="list" allowBlank="1" showInputMessage="1" sqref="BQ3:BR3" xr:uid="{00000000-0002-0000-0100-000022000000}">
      <formula1>#REF!</formula1>
    </dataValidation>
    <dataValidation type="list" allowBlank="1" showInputMessage="1" showErrorMessage="1" sqref="AK19:AK43 N19:N43 X19:X43" xr:uid="{00000000-0002-0000-0100-000023000000}">
      <formula1>$BH$19:$BH$37</formula1>
    </dataValidation>
    <dataValidation type="list" allowBlank="1" showInputMessage="1" showErrorMessage="1" sqref="BC19:BC43 BB44:BC62" xr:uid="{00000000-0002-0000-0100-00001F000000}">
      <formula1>$BI$2</formula1>
    </dataValidation>
    <dataValidation type="list" allowBlank="1" showInputMessage="1" showErrorMessage="1" sqref="BD19:BF43" xr:uid="{1B541EBE-2A1F-4012-BDA1-F14E746FC949}">
      <formula1>$BO$2</formula1>
    </dataValidation>
    <dataValidation operator="equal" allowBlank="1" showInputMessage="1" sqref="J44:J63 L19:M63 G19:H63" xr:uid="{00000000-0002-0000-0100-000007000000}"/>
    <dataValidation imeMode="halfKatakana"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:H3" xr:uid="{00000000-0002-0000-0100-00000B000000}"/>
  </dataValidations>
  <pageMargins left="0.39370078740157483" right="0.39370078740157483" top="0.59055118110236227" bottom="0.59055118110236227" header="0.51181102362204722" footer="0.51181102362204722"/>
  <pageSetup paperSize="9" scale="70" orientation="landscape" verticalDpi="4294967293" r:id="rId1"/>
  <headerFooter alignWithMargins="0"/>
  <colBreaks count="1" manualBreakCount="1">
    <brk id="5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W75"/>
  <sheetViews>
    <sheetView view="pageBreakPreview" topLeftCell="A16" zoomScaleNormal="100" zoomScaleSheetLayoutView="100" workbookViewId="0">
      <selection activeCell="A19" sqref="A19"/>
    </sheetView>
  </sheetViews>
  <sheetFormatPr defaultColWidth="8.88671875" defaultRowHeight="12.6"/>
  <cols>
    <col min="1" max="1" width="8.88671875" style="209" customWidth="1"/>
    <col min="2" max="2" width="6.77734375" style="209" customWidth="1"/>
    <col min="3" max="4" width="7.77734375" style="209" customWidth="1"/>
    <col min="5" max="6" width="8.88671875" style="209" customWidth="1"/>
    <col min="7" max="7" width="10.109375" style="209" customWidth="1"/>
    <col min="8" max="8" width="5.44140625" style="209" customWidth="1"/>
    <col min="9" max="9" width="6.88671875" style="209" customWidth="1"/>
    <col min="10" max="10" width="10.109375" style="209" customWidth="1"/>
    <col min="11" max="11" width="11.33203125" style="209" customWidth="1"/>
    <col min="12" max="12" width="10.109375" style="209" customWidth="1"/>
    <col min="13" max="13" width="10.109375" style="209" hidden="1" customWidth="1"/>
    <col min="14" max="14" width="24.6640625" style="209" customWidth="1"/>
    <col min="15" max="20" width="1.6640625" style="272" customWidth="1"/>
    <col min="21" max="21" width="2.88671875" style="272" hidden="1" customWidth="1"/>
    <col min="22" max="22" width="2.88671875" style="209" hidden="1" customWidth="1"/>
    <col min="23" max="23" width="6.44140625" style="209" customWidth="1"/>
    <col min="24" max="24" width="24.6640625" style="209" customWidth="1"/>
    <col min="25" max="30" width="1.6640625" style="272" customWidth="1"/>
    <col min="31" max="31" width="2.5546875" style="272" hidden="1" customWidth="1"/>
    <col min="32" max="32" width="2.5546875" style="209" hidden="1" customWidth="1"/>
    <col min="33" max="33" width="6.44140625" style="209" customWidth="1"/>
    <col min="34" max="34" width="6.109375" style="209" hidden="1" customWidth="1"/>
    <col min="35" max="35" width="8.21875" style="209" hidden="1" customWidth="1"/>
    <col min="36" max="36" width="3.6640625" style="209" hidden="1" customWidth="1"/>
    <col min="37" max="37" width="24.6640625" style="209" customWidth="1"/>
    <col min="38" max="43" width="1.6640625" style="272" customWidth="1"/>
    <col min="44" max="44" width="9.44140625" style="209" hidden="1" customWidth="1"/>
    <col min="45" max="45" width="6.44140625" style="209" customWidth="1"/>
    <col min="46" max="46" width="11.6640625" style="209" hidden="1" customWidth="1"/>
    <col min="47" max="52" width="1.6640625" style="272" hidden="1" customWidth="1"/>
    <col min="53" max="53" width="9.44140625" style="209" hidden="1" customWidth="1"/>
    <col min="54" max="54" width="2.88671875" style="209" hidden="1" customWidth="1"/>
    <col min="55" max="56" width="7" style="209" customWidth="1"/>
    <col min="57" max="59" width="3.5546875" style="209" customWidth="1"/>
    <col min="60" max="60" width="18.88671875" style="270" customWidth="1"/>
    <col min="61" max="61" width="7" style="208" customWidth="1"/>
    <col min="62" max="62" width="7" style="230" customWidth="1"/>
    <col min="63" max="63" width="17.77734375" style="230" customWidth="1"/>
    <col min="64" max="64" width="17.77734375" style="232" customWidth="1"/>
    <col min="65" max="65" width="5.77734375" style="232" customWidth="1"/>
    <col min="66" max="66" width="21.109375" style="232" customWidth="1"/>
    <col min="67" max="68" width="5.77734375" style="232" customWidth="1"/>
    <col min="69" max="75" width="5.77734375" style="208" customWidth="1"/>
    <col min="76" max="16384" width="8.88671875" style="209"/>
  </cols>
  <sheetData>
    <row r="1" spans="1:75" ht="25.2">
      <c r="A1" s="546" t="str">
        <f>入力男子!A1</f>
        <v>第</v>
      </c>
      <c r="B1" s="546"/>
      <c r="C1" s="427">
        <f>入力男子!C1</f>
        <v>79</v>
      </c>
      <c r="D1" s="556" t="s">
        <v>312</v>
      </c>
      <c r="E1" s="556"/>
      <c r="F1" s="556"/>
      <c r="G1" s="556"/>
      <c r="H1" s="556"/>
      <c r="I1" s="556"/>
      <c r="J1" s="556"/>
      <c r="K1" s="556"/>
      <c r="L1" s="556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428" t="s">
        <v>109</v>
      </c>
      <c r="Y1" s="200"/>
      <c r="Z1" s="200"/>
      <c r="AA1" s="200"/>
      <c r="AB1" s="200"/>
      <c r="AC1" s="200"/>
      <c r="AD1" s="200"/>
      <c r="AE1" s="200"/>
      <c r="AF1" s="200"/>
      <c r="AG1" s="201"/>
      <c r="AH1" s="201"/>
      <c r="AI1" s="201"/>
      <c r="AJ1" s="201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1"/>
      <c r="BC1" s="201"/>
      <c r="BD1" s="201"/>
      <c r="BE1" s="201"/>
      <c r="BF1" s="201"/>
      <c r="BG1" s="202"/>
      <c r="BH1" s="203"/>
      <c r="BI1" s="204"/>
      <c r="BJ1" s="205"/>
      <c r="BK1" s="205"/>
      <c r="BL1" s="206"/>
      <c r="BM1" s="206"/>
      <c r="BN1" s="206"/>
      <c r="BO1" s="206"/>
      <c r="BP1" s="206"/>
      <c r="BQ1" s="207"/>
    </row>
    <row r="2" spans="1:75" ht="9" customHeight="1">
      <c r="A2" s="210"/>
      <c r="B2" s="210"/>
      <c r="C2" s="210"/>
      <c r="D2" s="210"/>
      <c r="E2" s="210"/>
      <c r="F2" s="210"/>
      <c r="G2" s="210"/>
      <c r="H2" s="210"/>
      <c r="I2" s="211"/>
      <c r="J2" s="210"/>
      <c r="K2" s="210"/>
      <c r="L2" s="210"/>
      <c r="M2" s="210"/>
      <c r="N2" s="210"/>
      <c r="O2" s="212"/>
      <c r="P2" s="212"/>
      <c r="Q2" s="212"/>
      <c r="R2" s="212"/>
      <c r="S2" s="212"/>
      <c r="T2" s="212"/>
      <c r="U2" s="212"/>
      <c r="V2" s="210"/>
      <c r="W2" s="210"/>
      <c r="X2" s="210"/>
      <c r="Y2" s="212"/>
      <c r="Z2" s="212"/>
      <c r="AA2" s="212"/>
      <c r="AB2" s="212"/>
      <c r="AC2" s="212"/>
      <c r="AD2" s="212"/>
      <c r="AE2" s="212"/>
      <c r="AF2" s="210"/>
      <c r="AK2" s="210"/>
      <c r="AL2" s="212"/>
      <c r="AM2" s="212"/>
      <c r="AN2" s="212"/>
      <c r="AO2" s="212"/>
      <c r="AP2" s="212"/>
      <c r="AQ2" s="212"/>
      <c r="AR2" s="210"/>
      <c r="AS2" s="210"/>
      <c r="AT2" s="210"/>
      <c r="AU2" s="212"/>
      <c r="AV2" s="212"/>
      <c r="AW2" s="212"/>
      <c r="AX2" s="212"/>
      <c r="AY2" s="212"/>
      <c r="AZ2" s="212"/>
      <c r="BA2" s="210"/>
      <c r="BH2" s="213"/>
      <c r="BI2" s="429" t="s">
        <v>1</v>
      </c>
      <c r="BJ2" s="429" t="s">
        <v>20</v>
      </c>
      <c r="BK2" s="429">
        <v>1</v>
      </c>
      <c r="BL2" s="429">
        <v>2</v>
      </c>
      <c r="BM2" s="429" t="s">
        <v>21</v>
      </c>
      <c r="BN2" s="429" t="s">
        <v>22</v>
      </c>
      <c r="BO2" s="471" t="s">
        <v>258</v>
      </c>
      <c r="BP2" s="215"/>
      <c r="BQ2" s="214"/>
      <c r="BR2" s="214"/>
      <c r="BS2" s="214"/>
      <c r="BT2" s="214"/>
      <c r="BU2" s="214"/>
      <c r="BV2" s="207"/>
      <c r="BW2" s="207"/>
    </row>
    <row r="3" spans="1:75" ht="23.25" customHeight="1">
      <c r="A3" s="547" t="s">
        <v>61</v>
      </c>
      <c r="B3" s="548"/>
      <c r="C3" s="475" t="str">
        <f>IF(入力男子!C3="","",入力男子!C3)</f>
        <v/>
      </c>
      <c r="D3" s="419"/>
      <c r="E3" s="419"/>
      <c r="F3" s="420"/>
      <c r="G3" s="472" t="s">
        <v>15</v>
      </c>
      <c r="H3" s="551" t="str">
        <f>IF(C3="","",VLOOKUP(C3,BN19:BR37,4,FALSE))</f>
        <v/>
      </c>
      <c r="I3" s="552"/>
      <c r="J3" s="218"/>
      <c r="L3" s="217"/>
      <c r="M3" s="218"/>
      <c r="O3" s="219"/>
      <c r="P3" s="219"/>
      <c r="Q3" s="456" t="s">
        <v>9</v>
      </c>
      <c r="R3" s="219"/>
      <c r="S3" s="219"/>
      <c r="T3" s="219"/>
      <c r="U3" s="219"/>
      <c r="V3" s="217"/>
      <c r="X3" s="457" t="s">
        <v>335</v>
      </c>
      <c r="Y3" s="219"/>
      <c r="Z3" s="219"/>
      <c r="AA3" s="219"/>
      <c r="AB3" s="219"/>
      <c r="AC3" s="219"/>
      <c r="AD3" s="219"/>
      <c r="AE3" s="219"/>
      <c r="AF3" s="217"/>
      <c r="AK3" s="217"/>
      <c r="AL3" s="219"/>
      <c r="AM3" s="219"/>
      <c r="AN3" s="219"/>
      <c r="AO3" s="219"/>
      <c r="AP3" s="219"/>
      <c r="AQ3" s="219"/>
      <c r="AR3" s="217"/>
      <c r="AU3" s="219"/>
      <c r="AV3" s="219"/>
      <c r="AW3" s="219"/>
      <c r="AX3" s="219"/>
      <c r="AY3" s="219"/>
      <c r="AZ3" s="219"/>
      <c r="BA3" s="217"/>
      <c r="BG3" s="220"/>
      <c r="BH3" s="213"/>
      <c r="BI3" s="473" t="s">
        <v>306</v>
      </c>
      <c r="BJ3" s="473" t="s">
        <v>307</v>
      </c>
      <c r="BK3" s="473" t="s">
        <v>23</v>
      </c>
      <c r="BL3" s="473" t="s">
        <v>23</v>
      </c>
      <c r="BM3" s="221"/>
      <c r="BN3" s="221"/>
      <c r="BO3" s="221"/>
      <c r="BP3" s="215"/>
      <c r="BQ3" s="221"/>
      <c r="BR3" s="221"/>
      <c r="BS3" s="207"/>
    </row>
    <row r="4" spans="1:75" ht="23.4" customHeight="1">
      <c r="A4" s="547" t="s">
        <v>62</v>
      </c>
      <c r="B4" s="548"/>
      <c r="C4" s="475" t="str">
        <f>IF(入力男子!C4="","",入力男子!C4)</f>
        <v/>
      </c>
      <c r="D4" s="419"/>
      <c r="E4" s="419"/>
      <c r="F4" s="420"/>
      <c r="G4" s="474" t="s">
        <v>63</v>
      </c>
      <c r="H4" s="553" t="str">
        <f>IF(C3="","",VLOOKUP(C3,BN19:BR37,3,FALSE))</f>
        <v/>
      </c>
      <c r="I4" s="553"/>
      <c r="J4" s="223"/>
      <c r="L4" s="222"/>
      <c r="M4" s="222"/>
      <c r="N4" s="225"/>
      <c r="O4" s="223"/>
      <c r="P4" s="415"/>
      <c r="Q4" s="416"/>
      <c r="R4" s="417"/>
      <c r="S4" s="417"/>
      <c r="T4" s="417"/>
      <c r="U4" s="417"/>
      <c r="V4" s="417"/>
      <c r="W4" s="418"/>
      <c r="X4" s="431" t="s">
        <v>16</v>
      </c>
      <c r="Y4" s="539" t="s">
        <v>18</v>
      </c>
      <c r="Z4" s="540"/>
      <c r="AA4" s="540"/>
      <c r="AB4" s="540"/>
      <c r="AC4" s="540"/>
      <c r="AD4" s="541"/>
      <c r="AE4" s="481"/>
      <c r="AF4" s="284"/>
      <c r="AG4" s="222"/>
      <c r="AK4" s="225"/>
      <c r="AL4" s="226"/>
      <c r="AM4" s="226"/>
      <c r="AN4" s="226"/>
      <c r="AO4" s="226"/>
      <c r="AP4" s="226"/>
      <c r="AQ4" s="226"/>
      <c r="AR4" s="227"/>
      <c r="AS4" s="225"/>
      <c r="AT4" s="225"/>
      <c r="AU4" s="228"/>
      <c r="AV4" s="228"/>
      <c r="AW4" s="228"/>
      <c r="AX4" s="228"/>
      <c r="AY4" s="228"/>
      <c r="AZ4" s="228"/>
      <c r="BA4" s="228"/>
      <c r="BB4" s="222"/>
      <c r="BG4" s="220"/>
      <c r="BH4" s="229"/>
      <c r="BL4" s="231"/>
      <c r="BM4" s="231"/>
      <c r="BN4" s="231"/>
      <c r="BQ4" s="233"/>
      <c r="BR4" s="233"/>
      <c r="BS4" s="233"/>
      <c r="BT4" s="233"/>
      <c r="BU4" s="233"/>
      <c r="BV4" s="233"/>
      <c r="BW4" s="233"/>
    </row>
    <row r="5" spans="1:75" ht="18.600000000000001" customHeight="1">
      <c r="A5" s="210"/>
      <c r="B5" s="234"/>
      <c r="C5" s="235"/>
      <c r="D5" s="235"/>
      <c r="E5" s="236"/>
      <c r="F5" s="236"/>
      <c r="H5" s="234"/>
      <c r="I5" s="236"/>
      <c r="J5" s="238"/>
      <c r="O5" s="432" t="s">
        <v>0</v>
      </c>
      <c r="Q5" s="482"/>
      <c r="R5" s="483"/>
      <c r="S5" s="483"/>
      <c r="T5" s="483"/>
      <c r="U5" s="483"/>
      <c r="V5" s="483"/>
      <c r="W5" s="484"/>
      <c r="X5" s="458" t="s">
        <v>306</v>
      </c>
      <c r="Y5" s="240"/>
      <c r="Z5" s="459">
        <v>1</v>
      </c>
      <c r="AA5" s="460">
        <v>2</v>
      </c>
      <c r="AB5" s="461">
        <v>1</v>
      </c>
      <c r="AC5" s="462">
        <v>1</v>
      </c>
      <c r="AD5" s="461">
        <v>2</v>
      </c>
      <c r="AE5" s="505"/>
      <c r="AF5" s="239"/>
      <c r="AG5" s="222"/>
      <c r="AK5" s="241"/>
      <c r="AL5" s="241"/>
      <c r="AM5" s="241"/>
      <c r="AN5" s="241"/>
      <c r="AO5" s="241"/>
      <c r="AP5" s="241"/>
      <c r="AQ5" s="241"/>
      <c r="AR5" s="242"/>
      <c r="AS5" s="242"/>
      <c r="AT5" s="242"/>
      <c r="AU5" s="243"/>
      <c r="AV5" s="243"/>
      <c r="AW5" s="243"/>
      <c r="AX5" s="243"/>
      <c r="AY5" s="243"/>
      <c r="AZ5" s="243"/>
      <c r="BA5" s="243"/>
      <c r="BB5" s="222"/>
      <c r="BG5" s="244"/>
      <c r="BH5" s="229"/>
      <c r="BK5" s="245"/>
      <c r="BL5" s="246"/>
      <c r="BM5" s="246"/>
      <c r="BN5" s="246"/>
      <c r="BQ5" s="246"/>
      <c r="BR5" s="238"/>
      <c r="BS5" s="238"/>
      <c r="BT5" s="238"/>
      <c r="BU5" s="238"/>
      <c r="BV5" s="238"/>
    </row>
    <row r="6" spans="1:75" ht="18.600000000000001" customHeight="1">
      <c r="A6" s="549" t="s">
        <v>64</v>
      </c>
      <c r="B6" s="550"/>
      <c r="C6" s="554" t="str">
        <f>IF(C3="","",VLOOKUP(C3,BN19:BR37,5,FALSE))</f>
        <v/>
      </c>
      <c r="D6" s="555"/>
      <c r="E6" s="555"/>
      <c r="F6" s="555"/>
      <c r="G6" s="555"/>
      <c r="H6" s="555"/>
      <c r="I6" s="555"/>
      <c r="J6" s="247"/>
      <c r="K6" s="222"/>
      <c r="L6" s="246"/>
      <c r="M6" s="222"/>
      <c r="Q6" s="485" t="str">
        <f>IF($X6="","",$H$4)</f>
        <v/>
      </c>
      <c r="R6" s="486"/>
      <c r="S6" s="486" t="str">
        <f>IF($X6="","",$H$3)</f>
        <v/>
      </c>
      <c r="T6" s="486"/>
      <c r="U6" s="486"/>
      <c r="V6" s="487" t="s">
        <v>336</v>
      </c>
      <c r="W6" s="488" t="s">
        <v>264</v>
      </c>
      <c r="X6" s="249" t="s">
        <v>306</v>
      </c>
      <c r="Y6" s="421"/>
      <c r="Z6" s="422"/>
      <c r="AA6" s="423"/>
      <c r="AB6" s="424"/>
      <c r="AC6" s="425"/>
      <c r="AD6" s="424"/>
      <c r="AE6" s="506"/>
      <c r="AF6" s="239"/>
      <c r="AG6" s="228"/>
      <c r="AH6" s="228"/>
      <c r="AI6" s="228"/>
      <c r="AJ6" s="228"/>
      <c r="AK6" s="241"/>
      <c r="AL6" s="241"/>
      <c r="AM6" s="241"/>
      <c r="AN6" s="241"/>
      <c r="AO6" s="241"/>
      <c r="AP6" s="250"/>
      <c r="AQ6" s="250"/>
      <c r="AR6" s="242"/>
      <c r="AS6" s="251"/>
      <c r="AT6" s="251"/>
      <c r="AU6" s="251"/>
      <c r="AV6" s="251"/>
      <c r="AW6" s="251"/>
      <c r="AX6" s="251"/>
      <c r="AY6" s="251"/>
      <c r="AZ6" s="251"/>
      <c r="BA6" s="243"/>
      <c r="BB6" s="228"/>
      <c r="BC6" s="228"/>
      <c r="BD6" s="228"/>
      <c r="BE6" s="228"/>
      <c r="BF6" s="228"/>
      <c r="BG6" s="228"/>
      <c r="BH6" s="229"/>
      <c r="BI6" s="252"/>
      <c r="BJ6" s="225"/>
      <c r="BK6" s="253"/>
      <c r="BL6" s="253"/>
      <c r="BM6" s="253"/>
      <c r="BN6" s="253"/>
      <c r="BO6" s="254"/>
      <c r="BP6" s="254"/>
      <c r="BQ6" s="246"/>
      <c r="BR6" s="238"/>
      <c r="BS6" s="238"/>
      <c r="BT6" s="238"/>
      <c r="BU6" s="238"/>
      <c r="BV6" s="238"/>
    </row>
    <row r="7" spans="1:75" ht="18.600000000000001" customHeight="1">
      <c r="A7" s="549" t="s">
        <v>65</v>
      </c>
      <c r="B7" s="550"/>
      <c r="C7" s="554" t="str">
        <f>IF(入力男子!C7="","",入力男子!C7)</f>
        <v/>
      </c>
      <c r="D7" s="555"/>
      <c r="E7" s="555"/>
      <c r="F7" s="555"/>
      <c r="G7" s="555"/>
      <c r="H7" s="555"/>
      <c r="I7" s="555"/>
      <c r="J7" s="247"/>
      <c r="K7" s="222"/>
      <c r="L7" s="246"/>
      <c r="M7" s="222"/>
      <c r="Q7" s="485" t="str">
        <f>IF($X7="","",$H$4)</f>
        <v/>
      </c>
      <c r="R7" s="486"/>
      <c r="S7" s="486" t="str">
        <f>IF($X7="","",$H$3)</f>
        <v/>
      </c>
      <c r="T7" s="486"/>
      <c r="U7" s="486"/>
      <c r="V7" s="487" t="s">
        <v>336</v>
      </c>
      <c r="W7" s="488" t="s">
        <v>264</v>
      </c>
      <c r="X7" s="255"/>
      <c r="Y7" s="421"/>
      <c r="Z7" s="422"/>
      <c r="AA7" s="423"/>
      <c r="AB7" s="424"/>
      <c r="AC7" s="425"/>
      <c r="AD7" s="424"/>
      <c r="AE7" s="506"/>
      <c r="AF7" s="239"/>
      <c r="AG7" s="222"/>
      <c r="AK7" s="241"/>
      <c r="AL7" s="241"/>
      <c r="AM7" s="241"/>
      <c r="AN7" s="241"/>
      <c r="AO7" s="241"/>
      <c r="AP7" s="250"/>
      <c r="AQ7" s="250"/>
      <c r="AR7" s="242"/>
      <c r="AS7" s="251"/>
      <c r="AT7" s="253"/>
      <c r="AU7" s="251"/>
      <c r="AV7" s="251"/>
      <c r="AW7" s="251"/>
      <c r="AX7" s="251"/>
      <c r="AY7" s="251"/>
      <c r="AZ7" s="251"/>
      <c r="BA7" s="243"/>
      <c r="BB7" s="222"/>
      <c r="BG7" s="228"/>
      <c r="BH7" s="229"/>
      <c r="BI7" s="252"/>
      <c r="BJ7" s="225"/>
      <c r="BK7" s="253"/>
      <c r="BL7" s="253"/>
      <c r="BM7" s="253"/>
      <c r="BN7" s="253"/>
      <c r="BO7" s="254"/>
      <c r="BP7" s="254"/>
      <c r="BQ7" s="246"/>
      <c r="BR7" s="238"/>
      <c r="BS7" s="238"/>
      <c r="BT7" s="238"/>
      <c r="BU7" s="238"/>
      <c r="BV7" s="238"/>
    </row>
    <row r="8" spans="1:75" ht="18.600000000000001" hidden="1" customHeight="1">
      <c r="A8" s="210"/>
      <c r="B8" s="256"/>
      <c r="G8" s="247"/>
      <c r="H8" s="222"/>
      <c r="J8" s="247"/>
      <c r="L8" s="246"/>
      <c r="M8" s="222"/>
      <c r="N8" s="545" t="str">
        <f t="shared" ref="N8:N13" si="0">IF($X8="","",$F$4)</f>
        <v/>
      </c>
      <c r="O8" s="544"/>
      <c r="P8" s="544"/>
      <c r="Q8" s="544"/>
      <c r="R8" s="544"/>
      <c r="S8" s="544"/>
      <c r="T8" s="544"/>
      <c r="U8" s="243"/>
      <c r="V8" s="242"/>
      <c r="W8" s="251"/>
      <c r="X8" s="258"/>
      <c r="Y8" s="259"/>
      <c r="Z8" s="259"/>
      <c r="AA8" s="259"/>
      <c r="AB8" s="259"/>
      <c r="AC8" s="259"/>
      <c r="AD8" s="259"/>
      <c r="AE8" s="259"/>
      <c r="AF8" s="257"/>
      <c r="AK8" s="241"/>
      <c r="AL8" s="241"/>
      <c r="AM8" s="241"/>
      <c r="AN8" s="241"/>
      <c r="AO8" s="241"/>
      <c r="AP8" s="250"/>
      <c r="AQ8" s="250"/>
      <c r="AR8" s="242"/>
      <c r="AS8" s="251"/>
      <c r="AT8" s="253"/>
      <c r="AU8" s="251"/>
      <c r="AV8" s="251"/>
      <c r="AW8" s="251"/>
      <c r="AX8" s="251"/>
      <c r="AY8" s="251"/>
      <c r="AZ8" s="251"/>
      <c r="BA8" s="243"/>
      <c r="BG8" s="260"/>
      <c r="BH8" s="247"/>
      <c r="BI8" s="252"/>
      <c r="BJ8" s="225"/>
      <c r="BK8" s="253"/>
      <c r="BL8" s="253"/>
      <c r="BM8" s="253"/>
      <c r="BN8" s="253"/>
      <c r="BO8" s="254"/>
      <c r="BP8" s="254"/>
      <c r="BQ8" s="246"/>
      <c r="BR8" s="238"/>
      <c r="BS8" s="238"/>
      <c r="BT8" s="238"/>
      <c r="BU8" s="238"/>
      <c r="BV8" s="238"/>
    </row>
    <row r="9" spans="1:75" ht="18.600000000000001" hidden="1" customHeight="1">
      <c r="A9" s="210"/>
      <c r="B9" s="248"/>
      <c r="C9" s="248"/>
      <c r="D9" s="248"/>
      <c r="E9" s="248"/>
      <c r="F9" s="248"/>
      <c r="G9" s="247"/>
      <c r="H9" s="248"/>
      <c r="I9" s="248"/>
      <c r="J9" s="247"/>
      <c r="K9" s="248"/>
      <c r="L9" s="246"/>
      <c r="M9" s="222"/>
      <c r="N9" s="544" t="str">
        <f t="shared" si="0"/>
        <v/>
      </c>
      <c r="O9" s="544"/>
      <c r="P9" s="544"/>
      <c r="Q9" s="544"/>
      <c r="R9" s="544"/>
      <c r="S9" s="544"/>
      <c r="T9" s="544"/>
      <c r="U9" s="243"/>
      <c r="V9" s="242"/>
      <c r="W9" s="251"/>
      <c r="X9" s="253"/>
      <c r="Y9" s="251"/>
      <c r="Z9" s="251"/>
      <c r="AA9" s="251"/>
      <c r="AB9" s="251"/>
      <c r="AC9" s="251"/>
      <c r="AD9" s="251"/>
      <c r="AE9" s="251"/>
      <c r="AF9" s="243"/>
      <c r="AK9" s="241"/>
      <c r="AL9" s="241"/>
      <c r="AM9" s="241"/>
      <c r="AN9" s="241"/>
      <c r="AO9" s="241"/>
      <c r="AP9" s="250"/>
      <c r="AQ9" s="250"/>
      <c r="AR9" s="242"/>
      <c r="AS9" s="251"/>
      <c r="AT9" s="253"/>
      <c r="AU9" s="251"/>
      <c r="AV9" s="251"/>
      <c r="AW9" s="251"/>
      <c r="AX9" s="251"/>
      <c r="AY9" s="251"/>
      <c r="AZ9" s="251"/>
      <c r="BA9" s="243"/>
      <c r="BG9" s="260"/>
      <c r="BH9" s="247"/>
      <c r="BI9" s="252"/>
      <c r="BJ9" s="225"/>
      <c r="BK9" s="253"/>
      <c r="BL9" s="253"/>
      <c r="BM9" s="253"/>
      <c r="BN9" s="253"/>
      <c r="BO9" s="254"/>
      <c r="BP9" s="254"/>
      <c r="BQ9" s="246"/>
      <c r="BR9" s="238"/>
      <c r="BS9" s="238"/>
      <c r="BT9" s="238"/>
      <c r="BU9" s="238"/>
      <c r="BV9" s="238"/>
    </row>
    <row r="10" spans="1:75" ht="18.600000000000001" hidden="1" customHeight="1">
      <c r="B10" s="261"/>
      <c r="C10" s="261"/>
      <c r="D10" s="261"/>
      <c r="E10" s="261"/>
      <c r="F10" s="261"/>
      <c r="G10" s="247"/>
      <c r="H10" s="261"/>
      <c r="I10" s="261"/>
      <c r="J10" s="262"/>
      <c r="L10" s="246"/>
      <c r="M10" s="222"/>
      <c r="N10" s="544" t="str">
        <f t="shared" si="0"/>
        <v/>
      </c>
      <c r="O10" s="544"/>
      <c r="P10" s="544"/>
      <c r="Q10" s="544"/>
      <c r="R10" s="544"/>
      <c r="S10" s="544"/>
      <c r="T10" s="544"/>
      <c r="U10" s="243"/>
      <c r="V10" s="242"/>
      <c r="W10" s="251"/>
      <c r="X10" s="253"/>
      <c r="Y10" s="251"/>
      <c r="Z10" s="251"/>
      <c r="AA10" s="251"/>
      <c r="AB10" s="251"/>
      <c r="AC10" s="251"/>
      <c r="AD10" s="251"/>
      <c r="AE10" s="251"/>
      <c r="AF10" s="243"/>
      <c r="AG10" s="222"/>
      <c r="AK10" s="241"/>
      <c r="AL10" s="241"/>
      <c r="AM10" s="241"/>
      <c r="AN10" s="241"/>
      <c r="AO10" s="241"/>
      <c r="AP10" s="250"/>
      <c r="AQ10" s="250"/>
      <c r="AR10" s="242"/>
      <c r="AS10" s="251"/>
      <c r="AT10" s="253"/>
      <c r="AU10" s="251"/>
      <c r="AV10" s="251"/>
      <c r="AW10" s="251"/>
      <c r="AX10" s="251"/>
      <c r="AY10" s="251"/>
      <c r="AZ10" s="251"/>
      <c r="BA10" s="243"/>
      <c r="BB10" s="222"/>
      <c r="BG10" s="225"/>
      <c r="BH10" s="263"/>
      <c r="BI10" s="252"/>
      <c r="BJ10" s="225"/>
      <c r="BK10" s="253"/>
      <c r="BL10" s="253"/>
      <c r="BM10" s="253"/>
      <c r="BN10" s="253"/>
      <c r="BO10" s="264"/>
      <c r="BP10" s="264"/>
      <c r="BQ10" s="265"/>
      <c r="BR10" s="265"/>
      <c r="BS10" s="265"/>
      <c r="BT10" s="265"/>
      <c r="BU10" s="265"/>
      <c r="BV10" s="265"/>
      <c r="BW10" s="265"/>
    </row>
    <row r="11" spans="1:75" ht="18.600000000000001" hidden="1" customHeight="1">
      <c r="B11" s="261"/>
      <c r="C11" s="261"/>
      <c r="D11" s="261"/>
      <c r="E11" s="261"/>
      <c r="F11" s="261"/>
      <c r="G11" s="247"/>
      <c r="H11" s="261"/>
      <c r="I11" s="261"/>
      <c r="J11" s="262"/>
      <c r="L11" s="266"/>
      <c r="M11" s="222"/>
      <c r="N11" s="544" t="str">
        <f t="shared" si="0"/>
        <v/>
      </c>
      <c r="O11" s="544"/>
      <c r="P11" s="544"/>
      <c r="Q11" s="544"/>
      <c r="R11" s="544"/>
      <c r="S11" s="544"/>
      <c r="T11" s="544"/>
      <c r="U11" s="243"/>
      <c r="V11" s="242"/>
      <c r="W11" s="251"/>
      <c r="X11" s="253"/>
      <c r="Y11" s="251"/>
      <c r="Z11" s="251"/>
      <c r="AA11" s="251"/>
      <c r="AB11" s="251"/>
      <c r="AC11" s="251"/>
      <c r="AD11" s="251"/>
      <c r="AE11" s="251"/>
      <c r="AF11" s="243"/>
      <c r="AG11" s="222"/>
      <c r="AH11" s="267"/>
      <c r="AI11" s="267"/>
      <c r="AJ11" s="267"/>
      <c r="AK11" s="241"/>
      <c r="AL11" s="241"/>
      <c r="AM11" s="241"/>
      <c r="AN11" s="241"/>
      <c r="AO11" s="241"/>
      <c r="AP11" s="250"/>
      <c r="AQ11" s="250"/>
      <c r="AR11" s="242"/>
      <c r="AS11" s="251"/>
      <c r="AT11" s="253"/>
      <c r="AU11" s="251"/>
      <c r="AV11" s="251"/>
      <c r="AW11" s="251"/>
      <c r="AX11" s="251"/>
      <c r="AY11" s="251"/>
      <c r="AZ11" s="251"/>
      <c r="BA11" s="243"/>
      <c r="BB11" s="222"/>
      <c r="BC11" s="267"/>
      <c r="BD11" s="267"/>
      <c r="BE11" s="267"/>
      <c r="BF11" s="267"/>
      <c r="BG11" s="225"/>
      <c r="BH11" s="263"/>
      <c r="BI11" s="252"/>
      <c r="BJ11" s="237"/>
      <c r="BK11" s="225"/>
      <c r="BL11" s="225"/>
      <c r="BM11" s="225"/>
      <c r="BN11" s="225"/>
      <c r="BO11" s="225"/>
      <c r="BP11" s="225"/>
      <c r="BQ11" s="238"/>
      <c r="BR11" s="238"/>
      <c r="BS11" s="238"/>
      <c r="BT11" s="238"/>
      <c r="BU11" s="238"/>
      <c r="BV11" s="238"/>
      <c r="BW11" s="238"/>
    </row>
    <row r="12" spans="1:75" ht="18.600000000000001" hidden="1" customHeight="1">
      <c r="B12" s="261"/>
      <c r="C12" s="261"/>
      <c r="D12" s="261"/>
      <c r="E12" s="261"/>
      <c r="F12" s="261"/>
      <c r="G12" s="247"/>
      <c r="H12" s="261"/>
      <c r="I12" s="261"/>
      <c r="J12" s="262"/>
      <c r="L12" s="225"/>
      <c r="M12" s="222"/>
      <c r="N12" s="544" t="str">
        <f t="shared" si="0"/>
        <v/>
      </c>
      <c r="O12" s="544"/>
      <c r="P12" s="544"/>
      <c r="Q12" s="544"/>
      <c r="R12" s="544"/>
      <c r="S12" s="544"/>
      <c r="T12" s="544"/>
      <c r="U12" s="243"/>
      <c r="V12" s="242"/>
      <c r="W12" s="251"/>
      <c r="X12" s="253"/>
      <c r="Y12" s="251"/>
      <c r="Z12" s="251"/>
      <c r="AA12" s="251"/>
      <c r="AB12" s="251"/>
      <c r="AC12" s="251"/>
      <c r="AD12" s="251"/>
      <c r="AE12" s="251"/>
      <c r="AF12" s="243"/>
      <c r="AG12" s="222"/>
      <c r="AH12" s="267"/>
      <c r="AI12" s="267"/>
      <c r="AJ12" s="267"/>
      <c r="AK12" s="241"/>
      <c r="AL12" s="241"/>
      <c r="AM12" s="241"/>
      <c r="AN12" s="241"/>
      <c r="AO12" s="241"/>
      <c r="AP12" s="250"/>
      <c r="AQ12" s="250"/>
      <c r="AR12" s="242"/>
      <c r="AS12" s="251"/>
      <c r="AT12" s="253"/>
      <c r="AU12" s="251"/>
      <c r="AV12" s="251"/>
      <c r="AW12" s="251"/>
      <c r="AX12" s="251"/>
      <c r="AY12" s="251"/>
      <c r="AZ12" s="251"/>
      <c r="BA12" s="243"/>
      <c r="BB12" s="222"/>
      <c r="BC12" s="267"/>
      <c r="BD12" s="267"/>
      <c r="BE12" s="267"/>
      <c r="BF12" s="267"/>
      <c r="BG12" s="225"/>
      <c r="BH12" s="247"/>
      <c r="BI12" s="252"/>
      <c r="BJ12" s="237"/>
      <c r="BK12" s="225"/>
      <c r="BL12" s="225"/>
      <c r="BM12" s="225"/>
      <c r="BN12" s="225"/>
      <c r="BO12" s="225"/>
      <c r="BP12" s="225"/>
      <c r="BQ12" s="268"/>
      <c r="BR12" s="268"/>
      <c r="BS12" s="268"/>
      <c r="BT12" s="268"/>
      <c r="BU12" s="268"/>
      <c r="BV12" s="268"/>
      <c r="BW12" s="268"/>
    </row>
    <row r="13" spans="1:75" ht="18.600000000000001" hidden="1" customHeight="1">
      <c r="B13" s="261"/>
      <c r="C13" s="261"/>
      <c r="D13" s="261"/>
      <c r="E13" s="261"/>
      <c r="F13" s="261"/>
      <c r="H13" s="261"/>
      <c r="I13" s="261"/>
      <c r="J13" s="243"/>
      <c r="M13" s="269"/>
      <c r="N13" s="544" t="str">
        <f t="shared" si="0"/>
        <v/>
      </c>
      <c r="O13" s="544"/>
      <c r="P13" s="544"/>
      <c r="Q13" s="544"/>
      <c r="R13" s="544"/>
      <c r="S13" s="544"/>
      <c r="T13" s="544"/>
      <c r="U13" s="243"/>
      <c r="V13" s="242"/>
      <c r="W13" s="251"/>
      <c r="X13" s="253"/>
      <c r="Y13" s="251"/>
      <c r="Z13" s="251"/>
      <c r="AA13" s="251"/>
      <c r="AB13" s="251"/>
      <c r="AC13" s="251"/>
      <c r="AD13" s="251"/>
      <c r="AE13" s="251"/>
      <c r="AF13" s="243"/>
      <c r="AG13" s="222"/>
      <c r="AH13" s="267"/>
      <c r="AI13" s="267"/>
      <c r="AJ13" s="267"/>
      <c r="AK13" s="241"/>
      <c r="AL13" s="241"/>
      <c r="AM13" s="241"/>
      <c r="AN13" s="241"/>
      <c r="AO13" s="241"/>
      <c r="AP13" s="250"/>
      <c r="AQ13" s="250"/>
      <c r="AR13" s="242"/>
      <c r="AS13" s="251"/>
      <c r="AT13" s="253"/>
      <c r="AU13" s="251"/>
      <c r="AV13" s="251"/>
      <c r="AW13" s="251"/>
      <c r="AX13" s="251"/>
      <c r="AY13" s="251"/>
      <c r="AZ13" s="251"/>
      <c r="BA13" s="243"/>
      <c r="BB13" s="222"/>
      <c r="BC13" s="267"/>
      <c r="BD13" s="267"/>
      <c r="BE13" s="267"/>
      <c r="BF13" s="267"/>
      <c r="BG13" s="225"/>
      <c r="BI13" s="252"/>
      <c r="BJ13" s="237"/>
      <c r="BK13" s="225"/>
      <c r="BL13" s="225"/>
      <c r="BM13" s="225"/>
      <c r="BN13" s="225"/>
      <c r="BO13" s="225"/>
      <c r="BP13" s="225"/>
      <c r="BQ13" s="268"/>
      <c r="BR13" s="268"/>
      <c r="BS13" s="268"/>
      <c r="BT13" s="268"/>
      <c r="BU13" s="268"/>
      <c r="BV13" s="268"/>
      <c r="BW13" s="268"/>
    </row>
    <row r="14" spans="1:75" ht="16.2" hidden="1" customHeight="1">
      <c r="B14" s="271"/>
      <c r="AG14" s="222"/>
      <c r="BB14" s="222"/>
      <c r="BG14" s="225"/>
      <c r="BI14" s="270"/>
      <c r="BJ14" s="273"/>
      <c r="BK14" s="274"/>
      <c r="BL14" s="225"/>
      <c r="BM14" s="225"/>
      <c r="BN14" s="225"/>
      <c r="BO14" s="225"/>
      <c r="BP14" s="225"/>
      <c r="BQ14" s="268"/>
      <c r="BR14" s="268"/>
      <c r="BS14" s="268"/>
      <c r="BT14" s="268"/>
      <c r="BU14" s="268"/>
      <c r="BV14" s="268"/>
      <c r="BW14" s="268"/>
    </row>
    <row r="15" spans="1:75" ht="16.2" hidden="1" customHeight="1">
      <c r="B15" s="275"/>
      <c r="C15" s="236"/>
      <c r="D15" s="236"/>
      <c r="E15" s="236"/>
      <c r="F15" s="236"/>
      <c r="G15" s="222"/>
      <c r="H15" s="236"/>
      <c r="I15" s="236"/>
      <c r="J15" s="222"/>
      <c r="K15" s="222"/>
      <c r="L15" s="222"/>
      <c r="M15" s="222"/>
      <c r="N15" s="222"/>
      <c r="O15" s="241"/>
      <c r="P15" s="241"/>
      <c r="Q15" s="241"/>
      <c r="R15" s="241"/>
      <c r="S15" s="241"/>
      <c r="T15" s="241"/>
      <c r="U15" s="241"/>
      <c r="V15" s="222"/>
      <c r="W15" s="222"/>
      <c r="Y15" s="241"/>
      <c r="Z15" s="241"/>
      <c r="AA15" s="241"/>
      <c r="AB15" s="241"/>
      <c r="AC15" s="241"/>
      <c r="AD15" s="241"/>
      <c r="AE15" s="241"/>
      <c r="AF15" s="222"/>
      <c r="AG15" s="223"/>
      <c r="AH15" s="276"/>
      <c r="AI15" s="276"/>
      <c r="AJ15" s="276"/>
      <c r="AK15" s="222"/>
      <c r="AL15" s="241"/>
      <c r="AM15" s="241"/>
      <c r="AN15" s="241"/>
      <c r="AO15" s="241"/>
      <c r="AP15" s="241"/>
      <c r="AQ15" s="241"/>
      <c r="AR15" s="222"/>
      <c r="AS15" s="222"/>
      <c r="AU15" s="241"/>
      <c r="AV15" s="241"/>
      <c r="AW15" s="241"/>
      <c r="AX15" s="241"/>
      <c r="AY15" s="241"/>
      <c r="AZ15" s="241"/>
      <c r="BA15" s="222"/>
      <c r="BB15" s="223"/>
      <c r="BC15" s="276"/>
      <c r="BD15" s="276"/>
      <c r="BE15" s="276"/>
      <c r="BF15" s="276"/>
      <c r="BI15" s="270"/>
      <c r="BJ15" s="237"/>
      <c r="BK15" s="274"/>
      <c r="BL15" s="225"/>
      <c r="BM15" s="225"/>
      <c r="BN15" s="225"/>
      <c r="BO15" s="225"/>
      <c r="BP15" s="225"/>
      <c r="BQ15" s="268"/>
      <c r="BR15" s="268"/>
      <c r="BS15" s="268"/>
      <c r="BT15" s="268"/>
      <c r="BU15" s="268"/>
      <c r="BV15" s="268"/>
      <c r="BW15" s="268"/>
    </row>
    <row r="16" spans="1:75" ht="16.2" customHeight="1" thickBot="1">
      <c r="B16" s="256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433" t="s">
        <v>338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77"/>
      <c r="AI16" s="277"/>
      <c r="AJ16" s="277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77"/>
      <c r="BD16" s="277"/>
      <c r="BE16" s="277"/>
      <c r="BF16" s="277"/>
      <c r="BG16" s="277"/>
      <c r="BH16" s="278"/>
      <c r="BI16" s="270"/>
      <c r="BJ16" s="237"/>
      <c r="BK16" s="274"/>
      <c r="BM16" s="279"/>
      <c r="BN16" s="225"/>
      <c r="BO16" s="225"/>
      <c r="BP16" s="225"/>
      <c r="BQ16" s="246"/>
      <c r="BR16" s="225"/>
      <c r="BS16" s="225"/>
      <c r="BT16" s="246"/>
      <c r="BU16" s="225"/>
      <c r="BV16" s="246"/>
      <c r="BW16" s="225"/>
    </row>
    <row r="17" spans="1:75" ht="48" customHeight="1">
      <c r="A17" s="393" t="s">
        <v>262</v>
      </c>
      <c r="B17" s="393" t="s">
        <v>344</v>
      </c>
      <c r="C17" s="542" t="s">
        <v>2</v>
      </c>
      <c r="D17" s="543"/>
      <c r="E17" s="542" t="s">
        <v>341</v>
      </c>
      <c r="F17" s="543"/>
      <c r="G17" s="464" t="s">
        <v>49</v>
      </c>
      <c r="H17" s="477" t="s">
        <v>342</v>
      </c>
      <c r="I17" s="463" t="s">
        <v>50</v>
      </c>
      <c r="J17" s="463" t="s">
        <v>263</v>
      </c>
      <c r="K17" s="463" t="s">
        <v>56</v>
      </c>
      <c r="L17" s="476" t="s">
        <v>192</v>
      </c>
      <c r="M17" s="399" t="s">
        <v>288</v>
      </c>
      <c r="N17" s="465" t="s">
        <v>58</v>
      </c>
      <c r="O17" s="536" t="s">
        <v>47</v>
      </c>
      <c r="P17" s="537"/>
      <c r="Q17" s="537"/>
      <c r="R17" s="537"/>
      <c r="S17" s="537"/>
      <c r="T17" s="538"/>
      <c r="U17" s="480"/>
      <c r="V17" s="400"/>
      <c r="W17" s="464" t="s">
        <v>108</v>
      </c>
      <c r="X17" s="465" t="s">
        <v>59</v>
      </c>
      <c r="Y17" s="536" t="s">
        <v>47</v>
      </c>
      <c r="Z17" s="537"/>
      <c r="AA17" s="537"/>
      <c r="AB17" s="537"/>
      <c r="AC17" s="537"/>
      <c r="AD17" s="538"/>
      <c r="AE17" s="480"/>
      <c r="AF17" s="400"/>
      <c r="AG17" s="464" t="s">
        <v>108</v>
      </c>
      <c r="AH17" s="226" t="s">
        <v>261</v>
      </c>
      <c r="AI17" s="280"/>
      <c r="AJ17" s="269"/>
      <c r="AK17" s="465" t="s">
        <v>313</v>
      </c>
      <c r="AL17" s="536" t="s">
        <v>47</v>
      </c>
      <c r="AM17" s="537"/>
      <c r="AN17" s="537"/>
      <c r="AO17" s="537"/>
      <c r="AP17" s="537"/>
      <c r="AQ17" s="538"/>
      <c r="AR17" s="400"/>
      <c r="AS17" s="464" t="s">
        <v>108</v>
      </c>
      <c r="AT17" s="403"/>
      <c r="AU17" s="404"/>
      <c r="AV17" s="404"/>
      <c r="AW17" s="404"/>
      <c r="AX17" s="404"/>
      <c r="AY17" s="404"/>
      <c r="AZ17" s="404"/>
      <c r="BA17" s="404"/>
      <c r="BC17" s="445" t="s">
        <v>339</v>
      </c>
      <c r="BD17" s="446" t="s">
        <v>340</v>
      </c>
      <c r="BE17" s="227"/>
      <c r="BF17" s="227"/>
      <c r="BG17" s="434" t="s">
        <v>286</v>
      </c>
      <c r="BH17" s="281"/>
      <c r="BJ17" s="237"/>
      <c r="BK17" s="225"/>
      <c r="BL17" s="225"/>
      <c r="BM17" s="225"/>
      <c r="BN17" s="225"/>
      <c r="BO17" s="225"/>
      <c r="BP17" s="225"/>
    </row>
    <row r="18" spans="1:75" ht="17.25" customHeight="1">
      <c r="A18" s="395">
        <v>98765432101</v>
      </c>
      <c r="B18" s="394">
        <v>4321</v>
      </c>
      <c r="C18" s="435" t="s">
        <v>11</v>
      </c>
      <c r="D18" s="436" t="s">
        <v>110</v>
      </c>
      <c r="E18" s="437" t="s">
        <v>14</v>
      </c>
      <c r="F18" s="438" t="s">
        <v>111</v>
      </c>
      <c r="G18" s="439">
        <v>39976</v>
      </c>
      <c r="H18" s="440" t="s">
        <v>336</v>
      </c>
      <c r="I18" s="441">
        <v>1</v>
      </c>
      <c r="J18" s="442" t="s">
        <v>264</v>
      </c>
      <c r="K18" s="431" t="s">
        <v>203</v>
      </c>
      <c r="L18" s="431" t="s">
        <v>194</v>
      </c>
      <c r="M18" s="224"/>
      <c r="N18" s="443" t="s">
        <v>308</v>
      </c>
      <c r="O18" s="282"/>
      <c r="P18" s="466">
        <v>2</v>
      </c>
      <c r="Q18" s="467">
        <v>0</v>
      </c>
      <c r="R18" s="466">
        <v>2</v>
      </c>
      <c r="S18" s="467">
        <v>0</v>
      </c>
      <c r="T18" s="466">
        <v>0</v>
      </c>
      <c r="U18" s="502"/>
      <c r="V18" s="284"/>
      <c r="W18" s="285"/>
      <c r="X18" s="444" t="s">
        <v>309</v>
      </c>
      <c r="Y18" s="282"/>
      <c r="Z18" s="283"/>
      <c r="AA18" s="467">
        <v>1</v>
      </c>
      <c r="AB18" s="466">
        <v>4</v>
      </c>
      <c r="AC18" s="467">
        <v>6</v>
      </c>
      <c r="AD18" s="466">
        <v>1</v>
      </c>
      <c r="AE18" s="502"/>
      <c r="AF18" s="284"/>
      <c r="AG18" s="285"/>
      <c r="AH18" s="227" t="s">
        <v>258</v>
      </c>
      <c r="AI18" s="227"/>
      <c r="AJ18" s="227"/>
      <c r="AK18" s="443" t="s">
        <v>298</v>
      </c>
      <c r="AL18" s="282"/>
      <c r="AM18" s="283"/>
      <c r="AN18" s="282"/>
      <c r="AO18" s="466">
        <v>3</v>
      </c>
      <c r="AP18" s="467">
        <v>2</v>
      </c>
      <c r="AQ18" s="466">
        <v>5</v>
      </c>
      <c r="AR18" s="284"/>
      <c r="AS18" s="285"/>
      <c r="AT18" s="405"/>
      <c r="AU18" s="241"/>
      <c r="AV18" s="241"/>
      <c r="AW18" s="241"/>
      <c r="AX18" s="241"/>
      <c r="AY18" s="241"/>
      <c r="AZ18" s="241"/>
      <c r="BA18" s="228"/>
      <c r="BC18" s="447" t="s">
        <v>1</v>
      </c>
      <c r="BD18" s="448" t="s">
        <v>258</v>
      </c>
      <c r="BE18" s="246"/>
      <c r="BF18" s="246"/>
      <c r="BG18" s="227"/>
      <c r="BH18" s="468" t="s">
        <v>55</v>
      </c>
      <c r="BI18" s="286"/>
      <c r="BJ18" s="274"/>
      <c r="BK18" s="286"/>
      <c r="BM18" s="225"/>
      <c r="BN18" s="238"/>
      <c r="BO18" s="238"/>
      <c r="BP18" s="246"/>
      <c r="BQ18" s="238"/>
      <c r="BR18" s="238"/>
      <c r="BS18" s="238"/>
      <c r="BT18" s="238"/>
      <c r="BU18" s="238"/>
      <c r="BV18" s="238"/>
      <c r="BW18" s="225"/>
    </row>
    <row r="19" spans="1:75" ht="19.5" customHeight="1">
      <c r="A19" s="384"/>
      <c r="B19" s="344" t="str">
        <f t="shared" ref="B19:B43" si="1">IF(OR(A19="",A19="※"),"",A19)</f>
        <v/>
      </c>
      <c r="C19" s="396"/>
      <c r="D19" s="287"/>
      <c r="E19" s="288"/>
      <c r="F19" s="289"/>
      <c r="G19" s="291"/>
      <c r="H19" s="441" t="str">
        <f>IF(C19="","","女")</f>
        <v/>
      </c>
      <c r="I19" s="290"/>
      <c r="J19" s="451" t="str">
        <f>IF($C19="","","高校")</f>
        <v/>
      </c>
      <c r="K19" s="452" t="str">
        <f t="shared" ref="K19:K43" si="2">IF($C19="","",$H$4)</f>
        <v/>
      </c>
      <c r="L19" s="453" t="str">
        <f t="shared" ref="L19:L43" si="3">IF($C19="","",$H$3)</f>
        <v/>
      </c>
      <c r="M19" s="347"/>
      <c r="N19" s="292"/>
      <c r="O19" s="293"/>
      <c r="P19" s="294"/>
      <c r="Q19" s="293"/>
      <c r="R19" s="295"/>
      <c r="S19" s="293"/>
      <c r="T19" s="295"/>
      <c r="U19" s="503"/>
      <c r="V19" s="296"/>
      <c r="W19" s="297"/>
      <c r="X19" s="292"/>
      <c r="Y19" s="293"/>
      <c r="Z19" s="294"/>
      <c r="AA19" s="298"/>
      <c r="AB19" s="295"/>
      <c r="AC19" s="299"/>
      <c r="AD19" s="295"/>
      <c r="AE19" s="503"/>
      <c r="AF19" s="296"/>
      <c r="AG19" s="300"/>
      <c r="AH19" s="235" t="str">
        <f>IF($BD19="★","★","")</f>
        <v/>
      </c>
      <c r="AI19" s="235"/>
      <c r="AJ19" s="235"/>
      <c r="AK19" s="292"/>
      <c r="AL19" s="293"/>
      <c r="AM19" s="294"/>
      <c r="AN19" s="298"/>
      <c r="AO19" s="295"/>
      <c r="AP19" s="299"/>
      <c r="AQ19" s="295"/>
      <c r="AR19" s="296"/>
      <c r="AS19" s="297"/>
      <c r="AT19" s="301"/>
      <c r="AU19" s="302"/>
      <c r="AV19" s="302"/>
      <c r="AW19" s="302"/>
      <c r="AX19" s="302"/>
      <c r="AY19" s="302"/>
      <c r="AZ19" s="302"/>
      <c r="BA19" s="303"/>
      <c r="BC19" s="304"/>
      <c r="BD19" s="305"/>
      <c r="BE19" s="401"/>
      <c r="BF19" s="401"/>
      <c r="BG19" s="235"/>
      <c r="BH19" s="469" t="s">
        <v>289</v>
      </c>
      <c r="BI19" s="470" t="s">
        <v>24</v>
      </c>
      <c r="BK19" s="306"/>
      <c r="BL19" s="306"/>
      <c r="BM19" s="433">
        <v>1</v>
      </c>
      <c r="BN19" s="433" t="s">
        <v>67</v>
      </c>
      <c r="BO19" s="433" t="s">
        <v>68</v>
      </c>
      <c r="BP19" s="433" t="s">
        <v>205</v>
      </c>
      <c r="BQ19" s="433" t="s">
        <v>221</v>
      </c>
      <c r="BR19" s="433" t="s">
        <v>69</v>
      </c>
      <c r="BS19" s="238"/>
      <c r="BT19" s="238"/>
      <c r="BU19" s="238"/>
      <c r="BV19" s="238"/>
      <c r="BW19" s="238"/>
    </row>
    <row r="20" spans="1:75" ht="19.5" customHeight="1">
      <c r="A20" s="384"/>
      <c r="B20" s="344" t="str">
        <f t="shared" si="1"/>
        <v/>
      </c>
      <c r="C20" s="397"/>
      <c r="D20" s="308"/>
      <c r="E20" s="309"/>
      <c r="F20" s="310"/>
      <c r="G20" s="312"/>
      <c r="H20" s="441" t="str">
        <f t="shared" ref="H20:H43" si="4">IF(C20="","","女")</f>
        <v/>
      </c>
      <c r="I20" s="311"/>
      <c r="J20" s="451" t="str">
        <f t="shared" ref="J20:J43" si="5">IF($C20="","","高校")</f>
        <v/>
      </c>
      <c r="K20" s="452" t="str">
        <f t="shared" si="2"/>
        <v/>
      </c>
      <c r="L20" s="430" t="str">
        <f t="shared" si="3"/>
        <v/>
      </c>
      <c r="M20" s="216"/>
      <c r="N20" s="313"/>
      <c r="O20" s="293"/>
      <c r="P20" s="294"/>
      <c r="Q20" s="293"/>
      <c r="R20" s="295"/>
      <c r="S20" s="293"/>
      <c r="T20" s="295"/>
      <c r="U20" s="503"/>
      <c r="V20" s="296"/>
      <c r="W20" s="297"/>
      <c r="X20" s="313"/>
      <c r="Y20" s="293"/>
      <c r="Z20" s="294"/>
      <c r="AA20" s="298"/>
      <c r="AB20" s="295"/>
      <c r="AC20" s="299"/>
      <c r="AD20" s="295"/>
      <c r="AE20" s="503"/>
      <c r="AF20" s="296"/>
      <c r="AG20" s="300"/>
      <c r="AH20" s="235" t="str">
        <f t="shared" ref="AH20:AH43" si="6">IF($BD20="★","★","")</f>
        <v/>
      </c>
      <c r="AI20" s="235"/>
      <c r="AJ20" s="235"/>
      <c r="AK20" s="313"/>
      <c r="AL20" s="293"/>
      <c r="AM20" s="294"/>
      <c r="AN20" s="298"/>
      <c r="AO20" s="295"/>
      <c r="AP20" s="299"/>
      <c r="AQ20" s="295"/>
      <c r="AR20" s="296"/>
      <c r="AS20" s="297"/>
      <c r="AT20" s="301"/>
      <c r="AU20" s="302"/>
      <c r="AV20" s="302"/>
      <c r="AW20" s="302"/>
      <c r="AX20" s="302"/>
      <c r="AY20" s="302"/>
      <c r="AZ20" s="302"/>
      <c r="BA20" s="303"/>
      <c r="BC20" s="304"/>
      <c r="BD20" s="305"/>
      <c r="BE20" s="401"/>
      <c r="BF20" s="401"/>
      <c r="BG20" s="235"/>
      <c r="BH20" s="469" t="s">
        <v>290</v>
      </c>
      <c r="BI20" s="470" t="s">
        <v>25</v>
      </c>
      <c r="BK20" s="306"/>
      <c r="BL20" s="306"/>
      <c r="BM20" s="433">
        <v>2</v>
      </c>
      <c r="BN20" s="433" t="s">
        <v>70</v>
      </c>
      <c r="BO20" s="449" t="s">
        <v>68</v>
      </c>
      <c r="BP20" s="433" t="s">
        <v>206</v>
      </c>
      <c r="BQ20" s="433" t="s">
        <v>223</v>
      </c>
      <c r="BR20" s="433" t="s">
        <v>71</v>
      </c>
      <c r="BS20" s="238"/>
      <c r="BT20" s="238"/>
      <c r="BU20" s="238"/>
      <c r="BV20" s="238"/>
      <c r="BW20" s="238"/>
    </row>
    <row r="21" spans="1:75" ht="19.5" customHeight="1">
      <c r="A21" s="384"/>
      <c r="B21" s="344" t="str">
        <f t="shared" si="1"/>
        <v/>
      </c>
      <c r="C21" s="397"/>
      <c r="D21" s="308"/>
      <c r="E21" s="309"/>
      <c r="F21" s="310"/>
      <c r="G21" s="312"/>
      <c r="H21" s="441" t="str">
        <f t="shared" si="4"/>
        <v/>
      </c>
      <c r="I21" s="311"/>
      <c r="J21" s="451" t="str">
        <f t="shared" si="5"/>
        <v/>
      </c>
      <c r="K21" s="452" t="str">
        <f t="shared" si="2"/>
        <v/>
      </c>
      <c r="L21" s="430" t="str">
        <f t="shared" si="3"/>
        <v/>
      </c>
      <c r="M21" s="216"/>
      <c r="N21" s="313"/>
      <c r="O21" s="293"/>
      <c r="P21" s="294"/>
      <c r="Q21" s="293"/>
      <c r="R21" s="295"/>
      <c r="S21" s="293"/>
      <c r="T21" s="295"/>
      <c r="U21" s="503"/>
      <c r="V21" s="296"/>
      <c r="W21" s="297"/>
      <c r="X21" s="313"/>
      <c r="Y21" s="293"/>
      <c r="Z21" s="294"/>
      <c r="AA21" s="298"/>
      <c r="AB21" s="295"/>
      <c r="AC21" s="299"/>
      <c r="AD21" s="295"/>
      <c r="AE21" s="503"/>
      <c r="AF21" s="296"/>
      <c r="AG21" s="300"/>
      <c r="AH21" s="235" t="str">
        <f t="shared" si="6"/>
        <v/>
      </c>
      <c r="AI21" s="235"/>
      <c r="AJ21" s="235"/>
      <c r="AK21" s="313"/>
      <c r="AL21" s="293"/>
      <c r="AM21" s="294"/>
      <c r="AN21" s="298"/>
      <c r="AO21" s="295"/>
      <c r="AP21" s="299"/>
      <c r="AQ21" s="295"/>
      <c r="AR21" s="296"/>
      <c r="AS21" s="297"/>
      <c r="AT21" s="301"/>
      <c r="AU21" s="302"/>
      <c r="AV21" s="302"/>
      <c r="AW21" s="302"/>
      <c r="AX21" s="302"/>
      <c r="AY21" s="302"/>
      <c r="AZ21" s="302"/>
      <c r="BA21" s="303"/>
      <c r="BC21" s="304"/>
      <c r="BD21" s="305"/>
      <c r="BE21" s="401"/>
      <c r="BF21" s="401"/>
      <c r="BG21" s="235"/>
      <c r="BH21" s="469" t="s">
        <v>291</v>
      </c>
      <c r="BI21" s="470" t="s">
        <v>26</v>
      </c>
      <c r="BK21" s="306"/>
      <c r="BL21" s="306"/>
      <c r="BM21" s="433">
        <v>3</v>
      </c>
      <c r="BN21" s="433" t="s">
        <v>72</v>
      </c>
      <c r="BO21" s="450" t="s">
        <v>68</v>
      </c>
      <c r="BP21" s="433" t="s">
        <v>207</v>
      </c>
      <c r="BQ21" s="433" t="s">
        <v>225</v>
      </c>
      <c r="BR21" s="433" t="s">
        <v>73</v>
      </c>
      <c r="BS21" s="238"/>
      <c r="BT21" s="238"/>
      <c r="BU21" s="238"/>
      <c r="BV21" s="238"/>
      <c r="BW21" s="238"/>
    </row>
    <row r="22" spans="1:75" ht="19.5" customHeight="1">
      <c r="A22" s="384"/>
      <c r="B22" s="344" t="str">
        <f t="shared" si="1"/>
        <v/>
      </c>
      <c r="C22" s="397"/>
      <c r="D22" s="308"/>
      <c r="E22" s="309"/>
      <c r="F22" s="310"/>
      <c r="G22" s="312"/>
      <c r="H22" s="441" t="str">
        <f t="shared" si="4"/>
        <v/>
      </c>
      <c r="I22" s="311"/>
      <c r="J22" s="451" t="str">
        <f t="shared" si="5"/>
        <v/>
      </c>
      <c r="K22" s="452" t="str">
        <f t="shared" si="2"/>
        <v/>
      </c>
      <c r="L22" s="430" t="str">
        <f t="shared" si="3"/>
        <v/>
      </c>
      <c r="M22" s="216"/>
      <c r="N22" s="313"/>
      <c r="O22" s="293"/>
      <c r="P22" s="294"/>
      <c r="Q22" s="293"/>
      <c r="R22" s="295"/>
      <c r="S22" s="293"/>
      <c r="T22" s="295"/>
      <c r="U22" s="503"/>
      <c r="V22" s="296"/>
      <c r="W22" s="297"/>
      <c r="X22" s="313"/>
      <c r="Y22" s="293"/>
      <c r="Z22" s="294"/>
      <c r="AA22" s="298"/>
      <c r="AB22" s="295"/>
      <c r="AC22" s="299"/>
      <c r="AD22" s="295"/>
      <c r="AE22" s="503"/>
      <c r="AF22" s="296"/>
      <c r="AG22" s="300"/>
      <c r="AH22" s="235" t="str">
        <f t="shared" si="6"/>
        <v/>
      </c>
      <c r="AI22" s="235"/>
      <c r="AJ22" s="235"/>
      <c r="AK22" s="313"/>
      <c r="AL22" s="293"/>
      <c r="AM22" s="294"/>
      <c r="AN22" s="298"/>
      <c r="AO22" s="295"/>
      <c r="AP22" s="299"/>
      <c r="AQ22" s="295"/>
      <c r="AR22" s="296"/>
      <c r="AS22" s="297"/>
      <c r="AT22" s="301"/>
      <c r="AU22" s="302"/>
      <c r="AV22" s="302"/>
      <c r="AW22" s="302"/>
      <c r="AX22" s="302"/>
      <c r="AY22" s="302"/>
      <c r="AZ22" s="302"/>
      <c r="BA22" s="303"/>
      <c r="BC22" s="304"/>
      <c r="BD22" s="305"/>
      <c r="BE22" s="401"/>
      <c r="BF22" s="401"/>
      <c r="BG22" s="235"/>
      <c r="BH22" s="469" t="s">
        <v>292</v>
      </c>
      <c r="BI22" s="470" t="s">
        <v>27</v>
      </c>
      <c r="BK22" s="306"/>
      <c r="BL22" s="306"/>
      <c r="BM22" s="433">
        <v>4</v>
      </c>
      <c r="BN22" s="433" t="s">
        <v>74</v>
      </c>
      <c r="BO22" s="450" t="s">
        <v>68</v>
      </c>
      <c r="BP22" s="433" t="s">
        <v>332</v>
      </c>
      <c r="BQ22" s="433" t="s">
        <v>227</v>
      </c>
      <c r="BR22" s="433" t="s">
        <v>75</v>
      </c>
      <c r="BS22" s="238"/>
      <c r="BT22" s="238"/>
      <c r="BU22" s="238"/>
      <c r="BV22" s="238"/>
      <c r="BW22" s="238"/>
    </row>
    <row r="23" spans="1:75" ht="19.5" customHeight="1">
      <c r="A23" s="384"/>
      <c r="B23" s="344" t="str">
        <f t="shared" si="1"/>
        <v/>
      </c>
      <c r="C23" s="397"/>
      <c r="D23" s="308"/>
      <c r="E23" s="309"/>
      <c r="F23" s="310"/>
      <c r="G23" s="312"/>
      <c r="H23" s="441" t="str">
        <f t="shared" si="4"/>
        <v/>
      </c>
      <c r="I23" s="311"/>
      <c r="J23" s="451" t="str">
        <f t="shared" si="5"/>
        <v/>
      </c>
      <c r="K23" s="452" t="str">
        <f t="shared" si="2"/>
        <v/>
      </c>
      <c r="L23" s="430" t="str">
        <f t="shared" si="3"/>
        <v/>
      </c>
      <c r="M23" s="216"/>
      <c r="N23" s="313"/>
      <c r="O23" s="293"/>
      <c r="P23" s="294"/>
      <c r="Q23" s="293"/>
      <c r="R23" s="295"/>
      <c r="S23" s="293"/>
      <c r="T23" s="295"/>
      <c r="U23" s="503"/>
      <c r="V23" s="296"/>
      <c r="W23" s="297"/>
      <c r="X23" s="313"/>
      <c r="Y23" s="293"/>
      <c r="Z23" s="294"/>
      <c r="AA23" s="298"/>
      <c r="AB23" s="295"/>
      <c r="AC23" s="299"/>
      <c r="AD23" s="295"/>
      <c r="AE23" s="503"/>
      <c r="AF23" s="296"/>
      <c r="AG23" s="300"/>
      <c r="AH23" s="235" t="str">
        <f t="shared" si="6"/>
        <v/>
      </c>
      <c r="AI23" s="235"/>
      <c r="AJ23" s="235"/>
      <c r="AK23" s="313"/>
      <c r="AL23" s="293"/>
      <c r="AM23" s="294"/>
      <c r="AN23" s="298"/>
      <c r="AO23" s="295"/>
      <c r="AP23" s="299"/>
      <c r="AQ23" s="295"/>
      <c r="AR23" s="296"/>
      <c r="AS23" s="297"/>
      <c r="AT23" s="301"/>
      <c r="AU23" s="302"/>
      <c r="AV23" s="302"/>
      <c r="AW23" s="302"/>
      <c r="AX23" s="302"/>
      <c r="AY23" s="302"/>
      <c r="AZ23" s="302"/>
      <c r="BA23" s="303"/>
      <c r="BC23" s="304"/>
      <c r="BD23" s="305"/>
      <c r="BE23" s="401"/>
      <c r="BF23" s="401"/>
      <c r="BG23" s="235"/>
      <c r="BH23" s="469" t="s">
        <v>293</v>
      </c>
      <c r="BI23" s="470" t="s">
        <v>28</v>
      </c>
      <c r="BK23" s="306"/>
      <c r="BL23" s="306"/>
      <c r="BM23" s="433">
        <v>5</v>
      </c>
      <c r="BN23" s="433" t="s">
        <v>76</v>
      </c>
      <c r="BO23" s="450" t="s">
        <v>68</v>
      </c>
      <c r="BP23" s="433" t="s">
        <v>337</v>
      </c>
      <c r="BQ23" s="433" t="s">
        <v>229</v>
      </c>
      <c r="BR23" s="433" t="s">
        <v>77</v>
      </c>
      <c r="BS23" s="238"/>
      <c r="BT23" s="238"/>
      <c r="BU23" s="238"/>
      <c r="BV23" s="238"/>
      <c r="BW23" s="238"/>
    </row>
    <row r="24" spans="1:75" ht="19.5" customHeight="1">
      <c r="A24" s="384"/>
      <c r="B24" s="344" t="str">
        <f t="shared" si="1"/>
        <v/>
      </c>
      <c r="C24" s="397"/>
      <c r="D24" s="308"/>
      <c r="E24" s="309"/>
      <c r="F24" s="310"/>
      <c r="G24" s="312"/>
      <c r="H24" s="441" t="str">
        <f t="shared" si="4"/>
        <v/>
      </c>
      <c r="I24" s="311"/>
      <c r="J24" s="451" t="str">
        <f t="shared" si="5"/>
        <v/>
      </c>
      <c r="K24" s="452" t="str">
        <f t="shared" si="2"/>
        <v/>
      </c>
      <c r="L24" s="430" t="str">
        <f t="shared" si="3"/>
        <v/>
      </c>
      <c r="M24" s="216"/>
      <c r="N24" s="313"/>
      <c r="O24" s="293"/>
      <c r="P24" s="294"/>
      <c r="Q24" s="293"/>
      <c r="R24" s="295"/>
      <c r="S24" s="293"/>
      <c r="T24" s="295"/>
      <c r="U24" s="503"/>
      <c r="V24" s="296"/>
      <c r="W24" s="297"/>
      <c r="X24" s="313"/>
      <c r="Y24" s="293"/>
      <c r="Z24" s="294"/>
      <c r="AA24" s="298"/>
      <c r="AB24" s="295"/>
      <c r="AC24" s="299"/>
      <c r="AD24" s="295"/>
      <c r="AE24" s="503"/>
      <c r="AF24" s="296"/>
      <c r="AG24" s="300"/>
      <c r="AH24" s="235" t="str">
        <f t="shared" si="6"/>
        <v/>
      </c>
      <c r="AI24" s="235"/>
      <c r="AJ24" s="235"/>
      <c r="AK24" s="313"/>
      <c r="AL24" s="293"/>
      <c r="AM24" s="294"/>
      <c r="AN24" s="298"/>
      <c r="AO24" s="295"/>
      <c r="AP24" s="299"/>
      <c r="AQ24" s="295"/>
      <c r="AR24" s="296"/>
      <c r="AS24" s="297"/>
      <c r="AT24" s="301"/>
      <c r="AU24" s="302"/>
      <c r="AV24" s="302"/>
      <c r="AW24" s="302"/>
      <c r="AX24" s="302"/>
      <c r="AY24" s="302"/>
      <c r="AZ24" s="302"/>
      <c r="BA24" s="303"/>
      <c r="BC24" s="304"/>
      <c r="BD24" s="305"/>
      <c r="BE24" s="401"/>
      <c r="BF24" s="401"/>
      <c r="BG24" s="235"/>
      <c r="BH24" s="469" t="s">
        <v>294</v>
      </c>
      <c r="BI24" s="470" t="s">
        <v>29</v>
      </c>
      <c r="BK24" s="306"/>
      <c r="BL24" s="306"/>
      <c r="BM24" s="433">
        <v>6</v>
      </c>
      <c r="BN24" s="433" t="s">
        <v>78</v>
      </c>
      <c r="BO24" s="450" t="s">
        <v>68</v>
      </c>
      <c r="BP24" s="433" t="s">
        <v>208</v>
      </c>
      <c r="BQ24" s="433" t="s">
        <v>231</v>
      </c>
      <c r="BR24" s="433" t="s">
        <v>79</v>
      </c>
      <c r="BS24" s="238"/>
      <c r="BT24" s="238"/>
      <c r="BU24" s="238"/>
      <c r="BV24" s="238"/>
      <c r="BW24" s="238"/>
    </row>
    <row r="25" spans="1:75" ht="19.5" customHeight="1">
      <c r="A25" s="384"/>
      <c r="B25" s="344" t="str">
        <f t="shared" si="1"/>
        <v/>
      </c>
      <c r="C25" s="397"/>
      <c r="D25" s="308"/>
      <c r="E25" s="309"/>
      <c r="F25" s="310"/>
      <c r="G25" s="312"/>
      <c r="H25" s="441" t="str">
        <f t="shared" si="4"/>
        <v/>
      </c>
      <c r="I25" s="311"/>
      <c r="J25" s="451" t="str">
        <f t="shared" si="5"/>
        <v/>
      </c>
      <c r="K25" s="452" t="str">
        <f t="shared" si="2"/>
        <v/>
      </c>
      <c r="L25" s="430" t="str">
        <f t="shared" si="3"/>
        <v/>
      </c>
      <c r="M25" s="216"/>
      <c r="N25" s="313"/>
      <c r="O25" s="293"/>
      <c r="P25" s="294"/>
      <c r="Q25" s="293"/>
      <c r="R25" s="295"/>
      <c r="S25" s="293"/>
      <c r="T25" s="295"/>
      <c r="U25" s="503"/>
      <c r="V25" s="296"/>
      <c r="W25" s="297"/>
      <c r="X25" s="313"/>
      <c r="Y25" s="293"/>
      <c r="Z25" s="294"/>
      <c r="AA25" s="298"/>
      <c r="AB25" s="295"/>
      <c r="AC25" s="299"/>
      <c r="AD25" s="295"/>
      <c r="AE25" s="503"/>
      <c r="AF25" s="296"/>
      <c r="AG25" s="300"/>
      <c r="AH25" s="235" t="str">
        <f t="shared" si="6"/>
        <v/>
      </c>
      <c r="AI25" s="235"/>
      <c r="AJ25" s="235"/>
      <c r="AK25" s="313"/>
      <c r="AL25" s="293"/>
      <c r="AM25" s="294"/>
      <c r="AN25" s="298"/>
      <c r="AO25" s="295"/>
      <c r="AP25" s="299"/>
      <c r="AQ25" s="295"/>
      <c r="AR25" s="296"/>
      <c r="AS25" s="297"/>
      <c r="AT25" s="301"/>
      <c r="AU25" s="302"/>
      <c r="AV25" s="302"/>
      <c r="AW25" s="302"/>
      <c r="AX25" s="302"/>
      <c r="AY25" s="302"/>
      <c r="AZ25" s="302"/>
      <c r="BA25" s="303"/>
      <c r="BC25" s="304"/>
      <c r="BD25" s="305"/>
      <c r="BE25" s="401"/>
      <c r="BF25" s="401"/>
      <c r="BG25" s="235"/>
      <c r="BH25" s="469" t="s">
        <v>301</v>
      </c>
      <c r="BI25" s="470" t="s">
        <v>33</v>
      </c>
      <c r="BK25" s="306"/>
      <c r="BL25" s="306"/>
      <c r="BM25" s="433">
        <v>7</v>
      </c>
      <c r="BN25" s="433" t="s">
        <v>80</v>
      </c>
      <c r="BO25" s="450" t="s">
        <v>68</v>
      </c>
      <c r="BP25" s="433" t="s">
        <v>209</v>
      </c>
      <c r="BQ25" s="433" t="s">
        <v>233</v>
      </c>
      <c r="BR25" s="433" t="s">
        <v>81</v>
      </c>
      <c r="BS25" s="238"/>
      <c r="BT25" s="238"/>
      <c r="BU25" s="238"/>
      <c r="BV25" s="238"/>
      <c r="BW25" s="238"/>
    </row>
    <row r="26" spans="1:75" ht="19.5" customHeight="1">
      <c r="A26" s="384"/>
      <c r="B26" s="344" t="str">
        <f t="shared" si="1"/>
        <v/>
      </c>
      <c r="C26" s="397"/>
      <c r="D26" s="308"/>
      <c r="E26" s="309"/>
      <c r="F26" s="310"/>
      <c r="G26" s="312"/>
      <c r="H26" s="441" t="str">
        <f t="shared" si="4"/>
        <v/>
      </c>
      <c r="I26" s="311"/>
      <c r="J26" s="451" t="str">
        <f t="shared" si="5"/>
        <v/>
      </c>
      <c r="K26" s="452" t="str">
        <f t="shared" si="2"/>
        <v/>
      </c>
      <c r="L26" s="430" t="str">
        <f t="shared" si="3"/>
        <v/>
      </c>
      <c r="M26" s="216"/>
      <c r="N26" s="313"/>
      <c r="O26" s="293"/>
      <c r="P26" s="294"/>
      <c r="Q26" s="293"/>
      <c r="R26" s="295"/>
      <c r="S26" s="293"/>
      <c r="T26" s="295"/>
      <c r="U26" s="503"/>
      <c r="V26" s="296"/>
      <c r="W26" s="297"/>
      <c r="X26" s="313"/>
      <c r="Y26" s="293"/>
      <c r="Z26" s="294"/>
      <c r="AA26" s="298"/>
      <c r="AB26" s="295"/>
      <c r="AC26" s="299"/>
      <c r="AD26" s="295"/>
      <c r="AE26" s="503"/>
      <c r="AF26" s="296"/>
      <c r="AG26" s="300"/>
      <c r="AH26" s="235" t="str">
        <f t="shared" si="6"/>
        <v/>
      </c>
      <c r="AI26" s="235"/>
      <c r="AJ26" s="235"/>
      <c r="AK26" s="313"/>
      <c r="AL26" s="293"/>
      <c r="AM26" s="294"/>
      <c r="AN26" s="298"/>
      <c r="AO26" s="295"/>
      <c r="AP26" s="299"/>
      <c r="AQ26" s="295"/>
      <c r="AR26" s="296"/>
      <c r="AS26" s="297"/>
      <c r="AT26" s="301"/>
      <c r="AU26" s="302"/>
      <c r="AV26" s="302"/>
      <c r="AW26" s="302"/>
      <c r="AX26" s="302"/>
      <c r="AY26" s="302"/>
      <c r="AZ26" s="302"/>
      <c r="BA26" s="303"/>
      <c r="BC26" s="304"/>
      <c r="BD26" s="305"/>
      <c r="BE26" s="401"/>
      <c r="BF26" s="401"/>
      <c r="BG26" s="235"/>
      <c r="BH26" s="469" t="s">
        <v>302</v>
      </c>
      <c r="BI26" s="470" t="s">
        <v>34</v>
      </c>
      <c r="BK26" s="306"/>
      <c r="BL26" s="306"/>
      <c r="BM26" s="433">
        <v>8</v>
      </c>
      <c r="BN26" s="433" t="s">
        <v>82</v>
      </c>
      <c r="BO26" s="450" t="s">
        <v>68</v>
      </c>
      <c r="BP26" s="433" t="s">
        <v>106</v>
      </c>
      <c r="BQ26" s="433" t="s">
        <v>235</v>
      </c>
      <c r="BR26" s="433" t="s">
        <v>83</v>
      </c>
      <c r="BS26" s="238"/>
      <c r="BT26" s="238"/>
      <c r="BU26" s="238"/>
      <c r="BV26" s="238"/>
      <c r="BW26" s="238"/>
    </row>
    <row r="27" spans="1:75" ht="19.5" customHeight="1">
      <c r="A27" s="384"/>
      <c r="B27" s="344" t="str">
        <f t="shared" si="1"/>
        <v/>
      </c>
      <c r="C27" s="397"/>
      <c r="D27" s="308"/>
      <c r="E27" s="309"/>
      <c r="F27" s="310"/>
      <c r="G27" s="312"/>
      <c r="H27" s="441" t="str">
        <f t="shared" si="4"/>
        <v/>
      </c>
      <c r="I27" s="311"/>
      <c r="J27" s="451" t="str">
        <f t="shared" si="5"/>
        <v/>
      </c>
      <c r="K27" s="452" t="str">
        <f t="shared" si="2"/>
        <v/>
      </c>
      <c r="L27" s="430" t="str">
        <f t="shared" si="3"/>
        <v/>
      </c>
      <c r="M27" s="216"/>
      <c r="N27" s="313"/>
      <c r="O27" s="293"/>
      <c r="P27" s="294"/>
      <c r="Q27" s="293"/>
      <c r="R27" s="295"/>
      <c r="S27" s="293"/>
      <c r="T27" s="295"/>
      <c r="U27" s="503"/>
      <c r="V27" s="296"/>
      <c r="W27" s="297"/>
      <c r="X27" s="313"/>
      <c r="Y27" s="293"/>
      <c r="Z27" s="294"/>
      <c r="AA27" s="298"/>
      <c r="AB27" s="295"/>
      <c r="AC27" s="299"/>
      <c r="AD27" s="295"/>
      <c r="AE27" s="503"/>
      <c r="AF27" s="296"/>
      <c r="AG27" s="300"/>
      <c r="AH27" s="235" t="str">
        <f t="shared" si="6"/>
        <v/>
      </c>
      <c r="AI27" s="235"/>
      <c r="AJ27" s="235"/>
      <c r="AK27" s="313"/>
      <c r="AL27" s="293"/>
      <c r="AM27" s="294"/>
      <c r="AN27" s="298"/>
      <c r="AO27" s="295"/>
      <c r="AP27" s="299"/>
      <c r="AQ27" s="295"/>
      <c r="AR27" s="296"/>
      <c r="AS27" s="297"/>
      <c r="AT27" s="301"/>
      <c r="AU27" s="302"/>
      <c r="AV27" s="302"/>
      <c r="AW27" s="302"/>
      <c r="AX27" s="302"/>
      <c r="AY27" s="302"/>
      <c r="AZ27" s="302"/>
      <c r="BA27" s="303"/>
      <c r="BC27" s="304"/>
      <c r="BD27" s="305"/>
      <c r="BE27" s="401"/>
      <c r="BF27" s="401"/>
      <c r="BG27" s="235"/>
      <c r="BH27" s="469" t="s">
        <v>295</v>
      </c>
      <c r="BI27" s="470" t="s">
        <v>36</v>
      </c>
      <c r="BK27" s="306"/>
      <c r="BL27" s="306"/>
      <c r="BM27" s="433">
        <v>9</v>
      </c>
      <c r="BN27" s="433" t="s">
        <v>84</v>
      </c>
      <c r="BO27" s="450" t="s">
        <v>68</v>
      </c>
      <c r="BP27" s="433" t="s">
        <v>210</v>
      </c>
      <c r="BQ27" s="433" t="s">
        <v>236</v>
      </c>
      <c r="BR27" s="433" t="s">
        <v>85</v>
      </c>
      <c r="BS27" s="238"/>
      <c r="BT27" s="238"/>
      <c r="BU27" s="238"/>
      <c r="BV27" s="238"/>
      <c r="BW27" s="238"/>
    </row>
    <row r="28" spans="1:75" ht="19.5" customHeight="1">
      <c r="A28" s="384"/>
      <c r="B28" s="344" t="str">
        <f t="shared" si="1"/>
        <v/>
      </c>
      <c r="C28" s="397"/>
      <c r="D28" s="308"/>
      <c r="E28" s="309"/>
      <c r="F28" s="310"/>
      <c r="G28" s="312"/>
      <c r="H28" s="441" t="str">
        <f t="shared" si="4"/>
        <v/>
      </c>
      <c r="I28" s="311"/>
      <c r="J28" s="451" t="str">
        <f t="shared" si="5"/>
        <v/>
      </c>
      <c r="K28" s="452" t="str">
        <f t="shared" si="2"/>
        <v/>
      </c>
      <c r="L28" s="430" t="str">
        <f t="shared" si="3"/>
        <v/>
      </c>
      <c r="M28" s="216"/>
      <c r="N28" s="313"/>
      <c r="O28" s="293"/>
      <c r="P28" s="294"/>
      <c r="Q28" s="293"/>
      <c r="R28" s="295"/>
      <c r="S28" s="293"/>
      <c r="T28" s="295"/>
      <c r="U28" s="503"/>
      <c r="V28" s="296"/>
      <c r="W28" s="297"/>
      <c r="X28" s="313"/>
      <c r="Y28" s="293"/>
      <c r="Z28" s="294"/>
      <c r="AA28" s="298"/>
      <c r="AB28" s="295"/>
      <c r="AC28" s="299"/>
      <c r="AD28" s="295"/>
      <c r="AE28" s="503"/>
      <c r="AF28" s="296"/>
      <c r="AG28" s="300"/>
      <c r="AH28" s="235" t="str">
        <f t="shared" si="6"/>
        <v/>
      </c>
      <c r="AI28" s="235"/>
      <c r="AJ28" s="235"/>
      <c r="AK28" s="313"/>
      <c r="AL28" s="293"/>
      <c r="AM28" s="294"/>
      <c r="AN28" s="298"/>
      <c r="AO28" s="295"/>
      <c r="AP28" s="299"/>
      <c r="AQ28" s="295"/>
      <c r="AR28" s="296"/>
      <c r="AS28" s="297"/>
      <c r="AT28" s="301"/>
      <c r="AU28" s="302"/>
      <c r="AV28" s="302"/>
      <c r="AW28" s="302"/>
      <c r="AX28" s="302"/>
      <c r="AY28" s="302"/>
      <c r="AZ28" s="302"/>
      <c r="BA28" s="303"/>
      <c r="BC28" s="304"/>
      <c r="BD28" s="305"/>
      <c r="BE28" s="401"/>
      <c r="BF28" s="401"/>
      <c r="BG28" s="235"/>
      <c r="BH28" s="469" t="s">
        <v>296</v>
      </c>
      <c r="BI28" s="470" t="s">
        <v>51</v>
      </c>
      <c r="BK28" s="306"/>
      <c r="BL28" s="306"/>
      <c r="BM28" s="433">
        <v>10</v>
      </c>
      <c r="BN28" s="433" t="s">
        <v>86</v>
      </c>
      <c r="BO28" s="450" t="s">
        <v>68</v>
      </c>
      <c r="BP28" s="433" t="s">
        <v>211</v>
      </c>
      <c r="BQ28" s="433" t="s">
        <v>238</v>
      </c>
      <c r="BR28" s="433" t="s">
        <v>87</v>
      </c>
      <c r="BS28" s="238"/>
      <c r="BT28" s="238"/>
      <c r="BU28" s="238"/>
      <c r="BV28" s="238"/>
      <c r="BW28" s="238"/>
    </row>
    <row r="29" spans="1:75" ht="19.5" customHeight="1">
      <c r="A29" s="384"/>
      <c r="B29" s="344" t="str">
        <f t="shared" si="1"/>
        <v/>
      </c>
      <c r="C29" s="397"/>
      <c r="D29" s="308"/>
      <c r="E29" s="309"/>
      <c r="F29" s="310"/>
      <c r="G29" s="312"/>
      <c r="H29" s="441" t="str">
        <f t="shared" si="4"/>
        <v/>
      </c>
      <c r="I29" s="311"/>
      <c r="J29" s="451" t="str">
        <f t="shared" si="5"/>
        <v/>
      </c>
      <c r="K29" s="452" t="str">
        <f t="shared" si="2"/>
        <v/>
      </c>
      <c r="L29" s="430" t="str">
        <f t="shared" si="3"/>
        <v/>
      </c>
      <c r="M29" s="216"/>
      <c r="N29" s="313"/>
      <c r="O29" s="293"/>
      <c r="P29" s="294"/>
      <c r="Q29" s="293"/>
      <c r="R29" s="295"/>
      <c r="S29" s="293"/>
      <c r="T29" s="295"/>
      <c r="U29" s="503"/>
      <c r="V29" s="296"/>
      <c r="W29" s="297"/>
      <c r="X29" s="313"/>
      <c r="Y29" s="293"/>
      <c r="Z29" s="294"/>
      <c r="AA29" s="298"/>
      <c r="AB29" s="295"/>
      <c r="AC29" s="299"/>
      <c r="AD29" s="295"/>
      <c r="AE29" s="503"/>
      <c r="AF29" s="296"/>
      <c r="AG29" s="300"/>
      <c r="AH29" s="235" t="str">
        <f t="shared" si="6"/>
        <v/>
      </c>
      <c r="AI29" s="235"/>
      <c r="AJ29" s="235"/>
      <c r="AK29" s="313"/>
      <c r="AL29" s="293"/>
      <c r="AM29" s="294"/>
      <c r="AN29" s="298"/>
      <c r="AO29" s="295"/>
      <c r="AP29" s="299"/>
      <c r="AQ29" s="295"/>
      <c r="AR29" s="296"/>
      <c r="AS29" s="297"/>
      <c r="AT29" s="301"/>
      <c r="AU29" s="302"/>
      <c r="AV29" s="302"/>
      <c r="AW29" s="302"/>
      <c r="AX29" s="302"/>
      <c r="AY29" s="302"/>
      <c r="AZ29" s="302"/>
      <c r="BA29" s="303"/>
      <c r="BC29" s="304"/>
      <c r="BD29" s="305"/>
      <c r="BE29" s="401"/>
      <c r="BF29" s="401"/>
      <c r="BG29" s="235"/>
      <c r="BH29" s="469" t="s">
        <v>297</v>
      </c>
      <c r="BI29" s="470" t="s">
        <v>52</v>
      </c>
      <c r="BK29" s="306"/>
      <c r="BL29" s="306"/>
      <c r="BM29" s="433">
        <v>11</v>
      </c>
      <c r="BN29" s="433" t="s">
        <v>88</v>
      </c>
      <c r="BO29" s="450" t="s">
        <v>68</v>
      </c>
      <c r="BP29" s="433" t="s">
        <v>212</v>
      </c>
      <c r="BQ29" s="433" t="s">
        <v>240</v>
      </c>
      <c r="BR29" s="433" t="s">
        <v>89</v>
      </c>
      <c r="BS29" s="238"/>
      <c r="BT29" s="238"/>
      <c r="BU29" s="238"/>
      <c r="BV29" s="238"/>
      <c r="BW29" s="238"/>
    </row>
    <row r="30" spans="1:75" ht="19.5" customHeight="1">
      <c r="A30" s="384"/>
      <c r="B30" s="344" t="str">
        <f t="shared" si="1"/>
        <v/>
      </c>
      <c r="C30" s="397"/>
      <c r="D30" s="308"/>
      <c r="E30" s="309"/>
      <c r="F30" s="310"/>
      <c r="G30" s="312"/>
      <c r="H30" s="441" t="str">
        <f t="shared" si="4"/>
        <v/>
      </c>
      <c r="I30" s="311"/>
      <c r="J30" s="451" t="str">
        <f t="shared" si="5"/>
        <v/>
      </c>
      <c r="K30" s="452" t="str">
        <f t="shared" si="2"/>
        <v/>
      </c>
      <c r="L30" s="430" t="str">
        <f t="shared" si="3"/>
        <v/>
      </c>
      <c r="M30" s="216"/>
      <c r="N30" s="313"/>
      <c r="O30" s="293"/>
      <c r="P30" s="294"/>
      <c r="Q30" s="293"/>
      <c r="R30" s="295"/>
      <c r="S30" s="293"/>
      <c r="T30" s="295"/>
      <c r="U30" s="503"/>
      <c r="V30" s="296"/>
      <c r="W30" s="297"/>
      <c r="X30" s="313"/>
      <c r="Y30" s="293"/>
      <c r="Z30" s="294"/>
      <c r="AA30" s="298"/>
      <c r="AB30" s="295"/>
      <c r="AC30" s="299"/>
      <c r="AD30" s="295"/>
      <c r="AE30" s="503"/>
      <c r="AF30" s="296"/>
      <c r="AG30" s="300"/>
      <c r="AH30" s="235" t="str">
        <f t="shared" si="6"/>
        <v/>
      </c>
      <c r="AI30" s="235"/>
      <c r="AJ30" s="235"/>
      <c r="AK30" s="313"/>
      <c r="AL30" s="293"/>
      <c r="AM30" s="294"/>
      <c r="AN30" s="298"/>
      <c r="AO30" s="295"/>
      <c r="AP30" s="299"/>
      <c r="AQ30" s="295"/>
      <c r="AR30" s="296"/>
      <c r="AS30" s="297"/>
      <c r="AT30" s="301"/>
      <c r="AU30" s="302"/>
      <c r="AV30" s="302"/>
      <c r="AW30" s="302"/>
      <c r="AX30" s="302"/>
      <c r="AY30" s="302"/>
      <c r="AZ30" s="302"/>
      <c r="BA30" s="303"/>
      <c r="BC30" s="304"/>
      <c r="BD30" s="305"/>
      <c r="BE30" s="401"/>
      <c r="BF30" s="401"/>
      <c r="BG30" s="235"/>
      <c r="BH30" s="469" t="s">
        <v>298</v>
      </c>
      <c r="BI30" s="470" t="s">
        <v>53</v>
      </c>
      <c r="BK30" s="306"/>
      <c r="BL30" s="306"/>
      <c r="BM30" s="433">
        <v>12</v>
      </c>
      <c r="BN30" s="433" t="s">
        <v>90</v>
      </c>
      <c r="BO30" s="450" t="s">
        <v>68</v>
      </c>
      <c r="BP30" s="433" t="s">
        <v>213</v>
      </c>
      <c r="BQ30" s="433" t="s">
        <v>242</v>
      </c>
      <c r="BR30" s="433" t="s">
        <v>91</v>
      </c>
      <c r="BS30" s="238"/>
      <c r="BT30" s="238"/>
      <c r="BU30" s="238"/>
      <c r="BV30" s="238"/>
      <c r="BW30" s="238"/>
    </row>
    <row r="31" spans="1:75" ht="19.5" customHeight="1">
      <c r="A31" s="384"/>
      <c r="B31" s="344" t="str">
        <f t="shared" si="1"/>
        <v/>
      </c>
      <c r="C31" s="397"/>
      <c r="D31" s="308"/>
      <c r="E31" s="309"/>
      <c r="F31" s="310"/>
      <c r="G31" s="312"/>
      <c r="H31" s="441" t="str">
        <f t="shared" si="4"/>
        <v/>
      </c>
      <c r="I31" s="311"/>
      <c r="J31" s="451" t="str">
        <f t="shared" si="5"/>
        <v/>
      </c>
      <c r="K31" s="452" t="str">
        <f t="shared" si="2"/>
        <v/>
      </c>
      <c r="L31" s="430" t="str">
        <f t="shared" si="3"/>
        <v/>
      </c>
      <c r="M31" s="216"/>
      <c r="N31" s="313"/>
      <c r="O31" s="293"/>
      <c r="P31" s="294"/>
      <c r="Q31" s="293"/>
      <c r="R31" s="295"/>
      <c r="S31" s="293"/>
      <c r="T31" s="295"/>
      <c r="U31" s="503"/>
      <c r="V31" s="296"/>
      <c r="W31" s="297"/>
      <c r="X31" s="313"/>
      <c r="Y31" s="293"/>
      <c r="Z31" s="294"/>
      <c r="AA31" s="298"/>
      <c r="AB31" s="295"/>
      <c r="AC31" s="299"/>
      <c r="AD31" s="295"/>
      <c r="AE31" s="503"/>
      <c r="AF31" s="296"/>
      <c r="AG31" s="300"/>
      <c r="AH31" s="235" t="str">
        <f t="shared" si="6"/>
        <v/>
      </c>
      <c r="AI31" s="235"/>
      <c r="AJ31" s="235"/>
      <c r="AK31" s="313"/>
      <c r="AL31" s="293"/>
      <c r="AM31" s="294"/>
      <c r="AN31" s="298"/>
      <c r="AO31" s="295"/>
      <c r="AP31" s="299"/>
      <c r="AQ31" s="295"/>
      <c r="AR31" s="296"/>
      <c r="AS31" s="297"/>
      <c r="AT31" s="301"/>
      <c r="AU31" s="302"/>
      <c r="AV31" s="302"/>
      <c r="AW31" s="302"/>
      <c r="AX31" s="302"/>
      <c r="AY31" s="302"/>
      <c r="AZ31" s="302"/>
      <c r="BA31" s="303"/>
      <c r="BC31" s="304"/>
      <c r="BD31" s="305"/>
      <c r="BE31" s="401"/>
      <c r="BF31" s="401"/>
      <c r="BG31" s="235"/>
      <c r="BH31" s="469" t="s">
        <v>299</v>
      </c>
      <c r="BI31" s="470" t="s">
        <v>54</v>
      </c>
      <c r="BK31" s="306"/>
      <c r="BL31" s="306"/>
      <c r="BM31" s="433">
        <v>13</v>
      </c>
      <c r="BN31" s="433" t="s">
        <v>92</v>
      </c>
      <c r="BO31" s="450" t="s">
        <v>68</v>
      </c>
      <c r="BP31" s="433" t="s">
        <v>214</v>
      </c>
      <c r="BQ31" s="433" t="s">
        <v>244</v>
      </c>
      <c r="BR31" s="433" t="s">
        <v>93</v>
      </c>
      <c r="BS31" s="238"/>
      <c r="BT31" s="238"/>
      <c r="BU31" s="238"/>
      <c r="BV31" s="238"/>
      <c r="BW31" s="238"/>
    </row>
    <row r="32" spans="1:75" ht="19.5" customHeight="1">
      <c r="A32" s="384"/>
      <c r="B32" s="344" t="str">
        <f t="shared" si="1"/>
        <v/>
      </c>
      <c r="C32" s="397"/>
      <c r="D32" s="308"/>
      <c r="E32" s="309"/>
      <c r="F32" s="310"/>
      <c r="G32" s="312"/>
      <c r="H32" s="441" t="str">
        <f t="shared" si="4"/>
        <v/>
      </c>
      <c r="I32" s="311"/>
      <c r="J32" s="451" t="str">
        <f t="shared" si="5"/>
        <v/>
      </c>
      <c r="K32" s="452" t="str">
        <f t="shared" si="2"/>
        <v/>
      </c>
      <c r="L32" s="430" t="str">
        <f t="shared" si="3"/>
        <v/>
      </c>
      <c r="M32" s="216"/>
      <c r="N32" s="313"/>
      <c r="O32" s="293"/>
      <c r="P32" s="294"/>
      <c r="Q32" s="293"/>
      <c r="R32" s="295"/>
      <c r="S32" s="293"/>
      <c r="T32" s="295"/>
      <c r="U32" s="503"/>
      <c r="V32" s="296"/>
      <c r="W32" s="297"/>
      <c r="X32" s="313"/>
      <c r="Y32" s="293"/>
      <c r="Z32" s="294"/>
      <c r="AA32" s="298"/>
      <c r="AB32" s="295"/>
      <c r="AC32" s="299"/>
      <c r="AD32" s="295"/>
      <c r="AE32" s="503"/>
      <c r="AF32" s="296"/>
      <c r="AG32" s="300"/>
      <c r="AH32" s="235" t="str">
        <f t="shared" si="6"/>
        <v/>
      </c>
      <c r="AI32" s="235"/>
      <c r="AJ32" s="235"/>
      <c r="AK32" s="313"/>
      <c r="AL32" s="293"/>
      <c r="AM32" s="294"/>
      <c r="AN32" s="298"/>
      <c r="AO32" s="295"/>
      <c r="AP32" s="299"/>
      <c r="AQ32" s="295"/>
      <c r="AR32" s="296"/>
      <c r="AS32" s="297"/>
      <c r="AT32" s="301"/>
      <c r="AU32" s="302"/>
      <c r="AV32" s="302"/>
      <c r="AW32" s="302"/>
      <c r="AX32" s="302"/>
      <c r="AY32" s="302"/>
      <c r="AZ32" s="302"/>
      <c r="BA32" s="303"/>
      <c r="BC32" s="304"/>
      <c r="BD32" s="305"/>
      <c r="BE32" s="401"/>
      <c r="BF32" s="401"/>
      <c r="BG32" s="235"/>
      <c r="BH32" s="469" t="s">
        <v>303</v>
      </c>
      <c r="BI32" s="470" t="s">
        <v>38</v>
      </c>
      <c r="BK32" s="306"/>
      <c r="BL32" s="306"/>
      <c r="BM32" s="433">
        <v>14</v>
      </c>
      <c r="BN32" s="433" t="s">
        <v>94</v>
      </c>
      <c r="BO32" s="450" t="s">
        <v>68</v>
      </c>
      <c r="BP32" s="433" t="s">
        <v>215</v>
      </c>
      <c r="BQ32" s="433" t="s">
        <v>246</v>
      </c>
      <c r="BR32" s="433" t="s">
        <v>95</v>
      </c>
      <c r="BS32" s="238"/>
      <c r="BT32" s="238"/>
      <c r="BU32" s="238"/>
      <c r="BV32" s="238"/>
      <c r="BW32" s="238"/>
    </row>
    <row r="33" spans="1:75" ht="19.5" customHeight="1">
      <c r="A33" s="384"/>
      <c r="B33" s="344" t="str">
        <f t="shared" si="1"/>
        <v/>
      </c>
      <c r="C33" s="396"/>
      <c r="D33" s="287"/>
      <c r="E33" s="288"/>
      <c r="F33" s="289"/>
      <c r="G33" s="312"/>
      <c r="H33" s="441" t="str">
        <f t="shared" si="4"/>
        <v/>
      </c>
      <c r="I33" s="290"/>
      <c r="J33" s="451" t="str">
        <f t="shared" si="5"/>
        <v/>
      </c>
      <c r="K33" s="452" t="str">
        <f t="shared" si="2"/>
        <v/>
      </c>
      <c r="L33" s="430" t="str">
        <f t="shared" si="3"/>
        <v/>
      </c>
      <c r="M33" s="216"/>
      <c r="N33" s="313"/>
      <c r="O33" s="293"/>
      <c r="P33" s="294"/>
      <c r="Q33" s="293"/>
      <c r="R33" s="295"/>
      <c r="S33" s="293"/>
      <c r="T33" s="295"/>
      <c r="U33" s="503"/>
      <c r="V33" s="296"/>
      <c r="W33" s="297"/>
      <c r="X33" s="313"/>
      <c r="Y33" s="293"/>
      <c r="Z33" s="294"/>
      <c r="AA33" s="298"/>
      <c r="AB33" s="295"/>
      <c r="AC33" s="299"/>
      <c r="AD33" s="295"/>
      <c r="AE33" s="503"/>
      <c r="AF33" s="296"/>
      <c r="AG33" s="300"/>
      <c r="AH33" s="235" t="str">
        <f t="shared" si="6"/>
        <v/>
      </c>
      <c r="AI33" s="235"/>
      <c r="AJ33" s="235"/>
      <c r="AK33" s="313"/>
      <c r="AL33" s="293"/>
      <c r="AM33" s="294"/>
      <c r="AN33" s="298"/>
      <c r="AO33" s="295"/>
      <c r="AP33" s="299"/>
      <c r="AQ33" s="295"/>
      <c r="AR33" s="296"/>
      <c r="AS33" s="297"/>
      <c r="AT33" s="301"/>
      <c r="AU33" s="302"/>
      <c r="AV33" s="302"/>
      <c r="AW33" s="302"/>
      <c r="AX33" s="302"/>
      <c r="AY33" s="302"/>
      <c r="AZ33" s="302"/>
      <c r="BA33" s="303"/>
      <c r="BC33" s="304"/>
      <c r="BD33" s="305"/>
      <c r="BE33" s="401"/>
      <c r="BF33" s="401"/>
      <c r="BG33" s="235"/>
      <c r="BH33" s="469" t="s">
        <v>304</v>
      </c>
      <c r="BI33" s="470" t="s">
        <v>40</v>
      </c>
      <c r="BK33" s="306"/>
      <c r="BL33" s="306"/>
      <c r="BM33" s="433">
        <v>15</v>
      </c>
      <c r="BN33" s="433" t="s">
        <v>96</v>
      </c>
      <c r="BO33" s="450" t="s">
        <v>68</v>
      </c>
      <c r="BP33" s="433" t="s">
        <v>216</v>
      </c>
      <c r="BQ33" s="433" t="s">
        <v>248</v>
      </c>
      <c r="BR33" s="433" t="s">
        <v>97</v>
      </c>
      <c r="BS33" s="238"/>
      <c r="BT33" s="238"/>
      <c r="BU33" s="238"/>
      <c r="BV33" s="238"/>
      <c r="BW33" s="238"/>
    </row>
    <row r="34" spans="1:75" ht="19.5" customHeight="1">
      <c r="A34" s="384"/>
      <c r="B34" s="344" t="str">
        <f t="shared" si="1"/>
        <v/>
      </c>
      <c r="C34" s="397"/>
      <c r="D34" s="308"/>
      <c r="E34" s="309"/>
      <c r="F34" s="310"/>
      <c r="G34" s="312"/>
      <c r="H34" s="441" t="str">
        <f t="shared" si="4"/>
        <v/>
      </c>
      <c r="I34" s="311"/>
      <c r="J34" s="451" t="str">
        <f t="shared" si="5"/>
        <v/>
      </c>
      <c r="K34" s="452" t="str">
        <f t="shared" si="2"/>
        <v/>
      </c>
      <c r="L34" s="430" t="str">
        <f t="shared" si="3"/>
        <v/>
      </c>
      <c r="M34" s="216"/>
      <c r="N34" s="313"/>
      <c r="O34" s="293"/>
      <c r="P34" s="294"/>
      <c r="Q34" s="293"/>
      <c r="R34" s="295"/>
      <c r="S34" s="293"/>
      <c r="T34" s="295"/>
      <c r="U34" s="503"/>
      <c r="V34" s="296"/>
      <c r="W34" s="297"/>
      <c r="X34" s="313"/>
      <c r="Y34" s="293"/>
      <c r="Z34" s="294"/>
      <c r="AA34" s="298"/>
      <c r="AB34" s="295"/>
      <c r="AC34" s="299"/>
      <c r="AD34" s="295"/>
      <c r="AE34" s="503"/>
      <c r="AF34" s="296"/>
      <c r="AG34" s="300"/>
      <c r="AH34" s="235" t="str">
        <f t="shared" si="6"/>
        <v/>
      </c>
      <c r="AI34" s="235"/>
      <c r="AJ34" s="235"/>
      <c r="AK34" s="313"/>
      <c r="AL34" s="293"/>
      <c r="AM34" s="294"/>
      <c r="AN34" s="298"/>
      <c r="AO34" s="295"/>
      <c r="AP34" s="299"/>
      <c r="AQ34" s="295"/>
      <c r="AR34" s="296"/>
      <c r="AS34" s="297"/>
      <c r="AT34" s="301"/>
      <c r="AU34" s="302"/>
      <c r="AV34" s="302"/>
      <c r="AW34" s="302"/>
      <c r="AX34" s="302"/>
      <c r="AY34" s="302"/>
      <c r="AZ34" s="302"/>
      <c r="BA34" s="303"/>
      <c r="BC34" s="304"/>
      <c r="BD34" s="305"/>
      <c r="BE34" s="401"/>
      <c r="BF34" s="401"/>
      <c r="BG34" s="235"/>
      <c r="BH34" s="469" t="s">
        <v>305</v>
      </c>
      <c r="BI34" s="470" t="s">
        <v>44</v>
      </c>
      <c r="BK34" s="306"/>
      <c r="BL34" s="306"/>
      <c r="BM34" s="433">
        <v>16</v>
      </c>
      <c r="BN34" s="433" t="s">
        <v>98</v>
      </c>
      <c r="BO34" s="450" t="s">
        <v>68</v>
      </c>
      <c r="BP34" s="433" t="s">
        <v>217</v>
      </c>
      <c r="BQ34" s="433" t="s">
        <v>250</v>
      </c>
      <c r="BR34" s="433" t="s">
        <v>99</v>
      </c>
      <c r="BS34" s="238"/>
      <c r="BT34" s="238"/>
      <c r="BU34" s="238"/>
      <c r="BV34" s="238"/>
      <c r="BW34" s="238"/>
    </row>
    <row r="35" spans="1:75" ht="19.5" customHeight="1">
      <c r="A35" s="384"/>
      <c r="B35" s="344" t="str">
        <f t="shared" si="1"/>
        <v/>
      </c>
      <c r="C35" s="396"/>
      <c r="D35" s="287"/>
      <c r="E35" s="288"/>
      <c r="F35" s="289"/>
      <c r="G35" s="312"/>
      <c r="H35" s="441" t="str">
        <f t="shared" si="4"/>
        <v/>
      </c>
      <c r="I35" s="290"/>
      <c r="J35" s="451" t="str">
        <f t="shared" si="5"/>
        <v/>
      </c>
      <c r="K35" s="452" t="str">
        <f t="shared" si="2"/>
        <v/>
      </c>
      <c r="L35" s="430" t="str">
        <f t="shared" si="3"/>
        <v/>
      </c>
      <c r="M35" s="216"/>
      <c r="N35" s="313"/>
      <c r="O35" s="293"/>
      <c r="P35" s="294"/>
      <c r="Q35" s="293"/>
      <c r="R35" s="295"/>
      <c r="S35" s="293"/>
      <c r="T35" s="295"/>
      <c r="U35" s="503"/>
      <c r="V35" s="296"/>
      <c r="W35" s="297"/>
      <c r="X35" s="313"/>
      <c r="Y35" s="293"/>
      <c r="Z35" s="294"/>
      <c r="AA35" s="298"/>
      <c r="AB35" s="295"/>
      <c r="AC35" s="299"/>
      <c r="AD35" s="295"/>
      <c r="AE35" s="503"/>
      <c r="AF35" s="296"/>
      <c r="AG35" s="300"/>
      <c r="AH35" s="235" t="str">
        <f t="shared" si="6"/>
        <v/>
      </c>
      <c r="AI35" s="235"/>
      <c r="AJ35" s="235"/>
      <c r="AK35" s="313"/>
      <c r="AL35" s="293"/>
      <c r="AM35" s="294"/>
      <c r="AN35" s="298"/>
      <c r="AO35" s="295"/>
      <c r="AP35" s="299"/>
      <c r="AQ35" s="295"/>
      <c r="AR35" s="296"/>
      <c r="AS35" s="297"/>
      <c r="AT35" s="301"/>
      <c r="AU35" s="302"/>
      <c r="AV35" s="302"/>
      <c r="AW35" s="302"/>
      <c r="AX35" s="302"/>
      <c r="AY35" s="302"/>
      <c r="AZ35" s="302"/>
      <c r="BA35" s="303"/>
      <c r="BC35" s="304"/>
      <c r="BD35" s="305"/>
      <c r="BE35" s="401"/>
      <c r="BF35" s="401"/>
      <c r="BG35" s="235"/>
      <c r="BH35" s="469" t="s">
        <v>300</v>
      </c>
      <c r="BI35" s="470" t="s">
        <v>43</v>
      </c>
      <c r="BK35" s="306"/>
      <c r="BL35" s="306"/>
      <c r="BM35" s="433">
        <v>17</v>
      </c>
      <c r="BN35" s="433" t="s">
        <v>100</v>
      </c>
      <c r="BO35" s="450" t="s">
        <v>68</v>
      </c>
      <c r="BP35" s="433" t="s">
        <v>218</v>
      </c>
      <c r="BQ35" s="433" t="s">
        <v>252</v>
      </c>
      <c r="BR35" s="433" t="s">
        <v>101</v>
      </c>
      <c r="BS35" s="238"/>
      <c r="BT35" s="238"/>
      <c r="BU35" s="238"/>
      <c r="BV35" s="238"/>
      <c r="BW35" s="238"/>
    </row>
    <row r="36" spans="1:75" ht="19.5" customHeight="1">
      <c r="A36" s="384"/>
      <c r="B36" s="344" t="str">
        <f t="shared" si="1"/>
        <v/>
      </c>
      <c r="C36" s="396"/>
      <c r="D36" s="287"/>
      <c r="E36" s="288"/>
      <c r="F36" s="289"/>
      <c r="G36" s="312"/>
      <c r="H36" s="441" t="str">
        <f t="shared" si="4"/>
        <v/>
      </c>
      <c r="I36" s="290"/>
      <c r="J36" s="451" t="str">
        <f t="shared" si="5"/>
        <v/>
      </c>
      <c r="K36" s="452" t="str">
        <f t="shared" si="2"/>
        <v/>
      </c>
      <c r="L36" s="430" t="str">
        <f t="shared" si="3"/>
        <v/>
      </c>
      <c r="M36" s="216"/>
      <c r="N36" s="313"/>
      <c r="O36" s="293"/>
      <c r="P36" s="294"/>
      <c r="Q36" s="293"/>
      <c r="R36" s="295"/>
      <c r="S36" s="293"/>
      <c r="T36" s="295"/>
      <c r="U36" s="503"/>
      <c r="V36" s="296"/>
      <c r="W36" s="297"/>
      <c r="X36" s="313"/>
      <c r="Y36" s="293"/>
      <c r="Z36" s="294"/>
      <c r="AA36" s="298"/>
      <c r="AB36" s="295"/>
      <c r="AC36" s="299"/>
      <c r="AD36" s="295"/>
      <c r="AE36" s="503"/>
      <c r="AF36" s="296"/>
      <c r="AG36" s="300"/>
      <c r="AH36" s="235" t="str">
        <f t="shared" si="6"/>
        <v/>
      </c>
      <c r="AI36" s="235"/>
      <c r="AJ36" s="235"/>
      <c r="AK36" s="313"/>
      <c r="AL36" s="293"/>
      <c r="AM36" s="294"/>
      <c r="AN36" s="298"/>
      <c r="AO36" s="295"/>
      <c r="AP36" s="299"/>
      <c r="AQ36" s="295"/>
      <c r="AR36" s="296"/>
      <c r="AS36" s="297"/>
      <c r="AT36" s="301"/>
      <c r="AU36" s="302"/>
      <c r="AV36" s="302"/>
      <c r="AW36" s="302"/>
      <c r="AX36" s="302"/>
      <c r="AY36" s="302"/>
      <c r="AZ36" s="302"/>
      <c r="BA36" s="303"/>
      <c r="BC36" s="304"/>
      <c r="BD36" s="305"/>
      <c r="BE36" s="401"/>
      <c r="BF36" s="401"/>
      <c r="BG36" s="235"/>
      <c r="BH36" s="469" t="s">
        <v>318</v>
      </c>
      <c r="BI36" s="470" t="s">
        <v>319</v>
      </c>
      <c r="BK36" s="306"/>
      <c r="BL36" s="306"/>
      <c r="BM36" s="433">
        <v>18</v>
      </c>
      <c r="BN36" s="433" t="s">
        <v>102</v>
      </c>
      <c r="BO36" s="450" t="s">
        <v>68</v>
      </c>
      <c r="BP36" s="433" t="s">
        <v>219</v>
      </c>
      <c r="BQ36" s="433" t="s">
        <v>254</v>
      </c>
      <c r="BR36" s="433" t="s">
        <v>103</v>
      </c>
      <c r="BS36" s="238"/>
      <c r="BT36" s="238"/>
      <c r="BU36" s="238"/>
      <c r="BV36" s="238"/>
      <c r="BW36" s="238"/>
    </row>
    <row r="37" spans="1:75" ht="19.5" customHeight="1">
      <c r="A37" s="384"/>
      <c r="B37" s="344" t="str">
        <f t="shared" si="1"/>
        <v/>
      </c>
      <c r="C37" s="396"/>
      <c r="D37" s="287"/>
      <c r="E37" s="288"/>
      <c r="F37" s="289"/>
      <c r="G37" s="312"/>
      <c r="H37" s="441" t="str">
        <f t="shared" si="4"/>
        <v/>
      </c>
      <c r="I37" s="290"/>
      <c r="J37" s="451" t="str">
        <f t="shared" si="5"/>
        <v/>
      </c>
      <c r="K37" s="452" t="str">
        <f t="shared" si="2"/>
        <v/>
      </c>
      <c r="L37" s="430" t="str">
        <f t="shared" si="3"/>
        <v/>
      </c>
      <c r="M37" s="216"/>
      <c r="N37" s="313"/>
      <c r="O37" s="293"/>
      <c r="P37" s="294"/>
      <c r="Q37" s="293"/>
      <c r="R37" s="295"/>
      <c r="S37" s="293"/>
      <c r="T37" s="295"/>
      <c r="U37" s="503"/>
      <c r="V37" s="296"/>
      <c r="W37" s="297"/>
      <c r="X37" s="313"/>
      <c r="Y37" s="293"/>
      <c r="Z37" s="294"/>
      <c r="AA37" s="298"/>
      <c r="AB37" s="295"/>
      <c r="AC37" s="299"/>
      <c r="AD37" s="295"/>
      <c r="AE37" s="503"/>
      <c r="AF37" s="296"/>
      <c r="AG37" s="300"/>
      <c r="AH37" s="235" t="str">
        <f t="shared" si="6"/>
        <v/>
      </c>
      <c r="AI37" s="235"/>
      <c r="AJ37" s="235"/>
      <c r="AK37" s="313"/>
      <c r="AL37" s="293"/>
      <c r="AM37" s="294"/>
      <c r="AN37" s="298"/>
      <c r="AO37" s="295"/>
      <c r="AP37" s="299"/>
      <c r="AQ37" s="295"/>
      <c r="AR37" s="296"/>
      <c r="AS37" s="297"/>
      <c r="AT37" s="301"/>
      <c r="AU37" s="302"/>
      <c r="AV37" s="302"/>
      <c r="AW37" s="302"/>
      <c r="AX37" s="302"/>
      <c r="AY37" s="302"/>
      <c r="AZ37" s="302"/>
      <c r="BA37" s="303"/>
      <c r="BC37" s="304"/>
      <c r="BD37" s="305"/>
      <c r="BE37" s="401"/>
      <c r="BF37" s="401"/>
      <c r="BG37" s="235"/>
      <c r="BH37" s="469" t="s">
        <v>189</v>
      </c>
      <c r="BI37" s="470" t="s">
        <v>189</v>
      </c>
      <c r="BK37" s="306"/>
      <c r="BL37" s="246"/>
      <c r="BM37" s="433">
        <v>19</v>
      </c>
      <c r="BN37" s="433" t="s">
        <v>104</v>
      </c>
      <c r="BO37" s="450" t="s">
        <v>68</v>
      </c>
      <c r="BP37" s="433" t="s">
        <v>220</v>
      </c>
      <c r="BQ37" s="433" t="s">
        <v>256</v>
      </c>
      <c r="BR37" s="433" t="s">
        <v>105</v>
      </c>
      <c r="BS37" s="238"/>
      <c r="BT37" s="238"/>
      <c r="BU37" s="238"/>
      <c r="BV37" s="238"/>
      <c r="BW37" s="238"/>
    </row>
    <row r="38" spans="1:75" ht="19.5" customHeight="1">
      <c r="A38" s="384"/>
      <c r="B38" s="344" t="str">
        <f t="shared" si="1"/>
        <v/>
      </c>
      <c r="C38" s="396"/>
      <c r="D38" s="287"/>
      <c r="E38" s="288"/>
      <c r="F38" s="289"/>
      <c r="G38" s="312"/>
      <c r="H38" s="441" t="str">
        <f t="shared" si="4"/>
        <v/>
      </c>
      <c r="I38" s="290"/>
      <c r="J38" s="451" t="str">
        <f t="shared" si="5"/>
        <v/>
      </c>
      <c r="K38" s="452" t="str">
        <f t="shared" si="2"/>
        <v/>
      </c>
      <c r="L38" s="430" t="str">
        <f t="shared" si="3"/>
        <v/>
      </c>
      <c r="M38" s="216"/>
      <c r="N38" s="313"/>
      <c r="O38" s="293"/>
      <c r="P38" s="294"/>
      <c r="Q38" s="293"/>
      <c r="R38" s="295"/>
      <c r="S38" s="293"/>
      <c r="T38" s="295"/>
      <c r="U38" s="503"/>
      <c r="V38" s="296"/>
      <c r="W38" s="297"/>
      <c r="X38" s="313"/>
      <c r="Y38" s="293"/>
      <c r="Z38" s="294"/>
      <c r="AA38" s="298"/>
      <c r="AB38" s="295"/>
      <c r="AC38" s="299"/>
      <c r="AD38" s="295"/>
      <c r="AE38" s="503"/>
      <c r="AF38" s="296"/>
      <c r="AG38" s="300"/>
      <c r="AH38" s="235" t="str">
        <f t="shared" si="6"/>
        <v/>
      </c>
      <c r="AI38" s="235"/>
      <c r="AJ38" s="235"/>
      <c r="AK38" s="313"/>
      <c r="AL38" s="293"/>
      <c r="AM38" s="294"/>
      <c r="AN38" s="298"/>
      <c r="AO38" s="295"/>
      <c r="AP38" s="299"/>
      <c r="AQ38" s="295"/>
      <c r="AR38" s="296"/>
      <c r="AS38" s="297"/>
      <c r="AT38" s="301"/>
      <c r="AU38" s="302"/>
      <c r="AV38" s="302"/>
      <c r="AW38" s="302"/>
      <c r="AX38" s="302"/>
      <c r="AY38" s="302"/>
      <c r="AZ38" s="302"/>
      <c r="BA38" s="303"/>
      <c r="BC38" s="304"/>
      <c r="BD38" s="305"/>
      <c r="BE38" s="401"/>
      <c r="BF38" s="401"/>
      <c r="BG38" s="235"/>
      <c r="BH38" s="469" t="s">
        <v>189</v>
      </c>
      <c r="BI38" s="470" t="s">
        <v>189</v>
      </c>
      <c r="BL38" s="207"/>
      <c r="BM38" s="238"/>
      <c r="BN38" s="238"/>
      <c r="BO38" s="238"/>
      <c r="BP38" s="246"/>
      <c r="BQ38" s="238"/>
      <c r="BR38" s="238"/>
      <c r="BS38" s="238"/>
      <c r="BT38" s="238"/>
      <c r="BU38" s="238"/>
      <c r="BV38" s="238"/>
      <c r="BW38" s="238"/>
    </row>
    <row r="39" spans="1:75" ht="19.5" customHeight="1">
      <c r="A39" s="384"/>
      <c r="B39" s="344" t="str">
        <f t="shared" si="1"/>
        <v/>
      </c>
      <c r="C39" s="396"/>
      <c r="D39" s="287"/>
      <c r="E39" s="288"/>
      <c r="F39" s="289"/>
      <c r="G39" s="312"/>
      <c r="H39" s="441" t="str">
        <f t="shared" si="4"/>
        <v/>
      </c>
      <c r="I39" s="290"/>
      <c r="J39" s="451" t="str">
        <f t="shared" si="5"/>
        <v/>
      </c>
      <c r="K39" s="452" t="str">
        <f t="shared" si="2"/>
        <v/>
      </c>
      <c r="L39" s="430" t="str">
        <f t="shared" si="3"/>
        <v/>
      </c>
      <c r="M39" s="216"/>
      <c r="N39" s="313"/>
      <c r="O39" s="293"/>
      <c r="P39" s="294"/>
      <c r="Q39" s="293"/>
      <c r="R39" s="295"/>
      <c r="S39" s="293"/>
      <c r="T39" s="295"/>
      <c r="U39" s="503"/>
      <c r="V39" s="296"/>
      <c r="W39" s="297"/>
      <c r="X39" s="313"/>
      <c r="Y39" s="293"/>
      <c r="Z39" s="294"/>
      <c r="AA39" s="298"/>
      <c r="AB39" s="295"/>
      <c r="AC39" s="299"/>
      <c r="AD39" s="295"/>
      <c r="AE39" s="503"/>
      <c r="AF39" s="296"/>
      <c r="AG39" s="300"/>
      <c r="AH39" s="235" t="str">
        <f t="shared" si="6"/>
        <v/>
      </c>
      <c r="AI39" s="235"/>
      <c r="AJ39" s="235"/>
      <c r="AK39" s="313"/>
      <c r="AL39" s="293"/>
      <c r="AM39" s="294"/>
      <c r="AN39" s="298"/>
      <c r="AO39" s="295"/>
      <c r="AP39" s="299"/>
      <c r="AQ39" s="295"/>
      <c r="AR39" s="296"/>
      <c r="AS39" s="297"/>
      <c r="AT39" s="301"/>
      <c r="AU39" s="302"/>
      <c r="AV39" s="302"/>
      <c r="AW39" s="302"/>
      <c r="AX39" s="302"/>
      <c r="AY39" s="302"/>
      <c r="AZ39" s="302"/>
      <c r="BA39" s="303"/>
      <c r="BC39" s="304"/>
      <c r="BD39" s="305"/>
      <c r="BE39" s="401"/>
      <c r="BF39" s="401"/>
      <c r="BG39" s="235"/>
      <c r="BH39" s="469" t="s">
        <v>189</v>
      </c>
      <c r="BI39" s="470" t="s">
        <v>189</v>
      </c>
      <c r="BL39" s="208"/>
      <c r="BM39" s="238"/>
      <c r="BN39" s="238"/>
      <c r="BO39" s="238"/>
      <c r="BP39" s="246"/>
      <c r="BQ39" s="238"/>
      <c r="BR39" s="238"/>
      <c r="BS39" s="238"/>
      <c r="BT39" s="238"/>
      <c r="BU39" s="238"/>
      <c r="BV39" s="238"/>
      <c r="BW39" s="238"/>
    </row>
    <row r="40" spans="1:75" ht="19.5" customHeight="1">
      <c r="A40" s="384"/>
      <c r="B40" s="344" t="str">
        <f t="shared" si="1"/>
        <v/>
      </c>
      <c r="C40" s="396"/>
      <c r="D40" s="287"/>
      <c r="E40" s="288"/>
      <c r="F40" s="289"/>
      <c r="G40" s="312"/>
      <c r="H40" s="441" t="str">
        <f t="shared" si="4"/>
        <v/>
      </c>
      <c r="I40" s="290"/>
      <c r="J40" s="451" t="str">
        <f t="shared" si="5"/>
        <v/>
      </c>
      <c r="K40" s="452" t="str">
        <f t="shared" si="2"/>
        <v/>
      </c>
      <c r="L40" s="430" t="str">
        <f t="shared" si="3"/>
        <v/>
      </c>
      <c r="M40" s="216"/>
      <c r="N40" s="313"/>
      <c r="O40" s="293"/>
      <c r="P40" s="294"/>
      <c r="Q40" s="293"/>
      <c r="R40" s="295"/>
      <c r="S40" s="293"/>
      <c r="T40" s="295"/>
      <c r="U40" s="503"/>
      <c r="V40" s="296"/>
      <c r="W40" s="297"/>
      <c r="X40" s="313"/>
      <c r="Y40" s="293"/>
      <c r="Z40" s="294"/>
      <c r="AA40" s="298"/>
      <c r="AB40" s="295"/>
      <c r="AC40" s="299"/>
      <c r="AD40" s="295"/>
      <c r="AE40" s="503"/>
      <c r="AF40" s="296"/>
      <c r="AG40" s="300"/>
      <c r="AH40" s="235" t="str">
        <f t="shared" si="6"/>
        <v/>
      </c>
      <c r="AI40" s="235"/>
      <c r="AJ40" s="235"/>
      <c r="AK40" s="313"/>
      <c r="AL40" s="293"/>
      <c r="AM40" s="294"/>
      <c r="AN40" s="298"/>
      <c r="AO40" s="295"/>
      <c r="AP40" s="299"/>
      <c r="AQ40" s="295"/>
      <c r="AR40" s="296"/>
      <c r="AS40" s="297"/>
      <c r="AT40" s="301"/>
      <c r="AU40" s="302"/>
      <c r="AV40" s="302"/>
      <c r="AW40" s="302"/>
      <c r="AX40" s="302"/>
      <c r="AY40" s="302"/>
      <c r="AZ40" s="302"/>
      <c r="BA40" s="303"/>
      <c r="BC40" s="304"/>
      <c r="BD40" s="305"/>
      <c r="BE40" s="401"/>
      <c r="BF40" s="401"/>
      <c r="BG40" s="235"/>
      <c r="BH40" s="469" t="s">
        <v>189</v>
      </c>
      <c r="BI40" s="470" t="s">
        <v>189</v>
      </c>
      <c r="BL40" s="207"/>
      <c r="BM40" s="238"/>
      <c r="BN40" s="238"/>
      <c r="BO40" s="238"/>
      <c r="BP40" s="246"/>
      <c r="BQ40" s="238"/>
      <c r="BR40" s="238"/>
      <c r="BS40" s="238"/>
      <c r="BT40" s="238"/>
      <c r="BU40" s="238"/>
      <c r="BV40" s="238"/>
      <c r="BW40" s="238"/>
    </row>
    <row r="41" spans="1:75" ht="19.5" customHeight="1">
      <c r="A41" s="384"/>
      <c r="B41" s="344" t="str">
        <f t="shared" si="1"/>
        <v/>
      </c>
      <c r="C41" s="396"/>
      <c r="D41" s="287"/>
      <c r="E41" s="288"/>
      <c r="F41" s="289"/>
      <c r="G41" s="312"/>
      <c r="H41" s="441" t="str">
        <f t="shared" si="4"/>
        <v/>
      </c>
      <c r="I41" s="290"/>
      <c r="J41" s="451" t="str">
        <f t="shared" si="5"/>
        <v/>
      </c>
      <c r="K41" s="452" t="str">
        <f t="shared" si="2"/>
        <v/>
      </c>
      <c r="L41" s="430" t="str">
        <f t="shared" si="3"/>
        <v/>
      </c>
      <c r="M41" s="216"/>
      <c r="N41" s="313"/>
      <c r="O41" s="293"/>
      <c r="P41" s="294"/>
      <c r="Q41" s="293"/>
      <c r="R41" s="295"/>
      <c r="S41" s="293"/>
      <c r="T41" s="295"/>
      <c r="U41" s="503"/>
      <c r="V41" s="296"/>
      <c r="W41" s="297"/>
      <c r="X41" s="313"/>
      <c r="Y41" s="293"/>
      <c r="Z41" s="294"/>
      <c r="AA41" s="298"/>
      <c r="AB41" s="295"/>
      <c r="AC41" s="299"/>
      <c r="AD41" s="295"/>
      <c r="AE41" s="503"/>
      <c r="AF41" s="296"/>
      <c r="AG41" s="300"/>
      <c r="AH41" s="235" t="str">
        <f t="shared" si="6"/>
        <v/>
      </c>
      <c r="AI41" s="235"/>
      <c r="AJ41" s="235"/>
      <c r="AK41" s="313"/>
      <c r="AL41" s="293"/>
      <c r="AM41" s="294"/>
      <c r="AN41" s="298"/>
      <c r="AO41" s="295"/>
      <c r="AP41" s="299"/>
      <c r="AQ41" s="295"/>
      <c r="AR41" s="296"/>
      <c r="AS41" s="297"/>
      <c r="AT41" s="301"/>
      <c r="AU41" s="302"/>
      <c r="AV41" s="302"/>
      <c r="AW41" s="302"/>
      <c r="AX41" s="302"/>
      <c r="AY41" s="302"/>
      <c r="AZ41" s="302"/>
      <c r="BA41" s="303"/>
      <c r="BC41" s="304"/>
      <c r="BD41" s="305"/>
      <c r="BE41" s="401"/>
      <c r="BF41" s="401"/>
      <c r="BG41" s="235"/>
      <c r="BH41" s="306"/>
      <c r="BI41" s="307"/>
      <c r="BL41" s="207"/>
      <c r="BM41" s="238"/>
      <c r="BN41" s="238"/>
      <c r="BO41" s="238"/>
      <c r="BP41" s="246"/>
      <c r="BQ41" s="238"/>
      <c r="BR41" s="238"/>
      <c r="BS41" s="238"/>
      <c r="BT41" s="238"/>
      <c r="BU41" s="238"/>
      <c r="BV41" s="238"/>
      <c r="BW41" s="238"/>
    </row>
    <row r="42" spans="1:75" ht="19.5" customHeight="1">
      <c r="A42" s="384"/>
      <c r="B42" s="344" t="str">
        <f t="shared" si="1"/>
        <v/>
      </c>
      <c r="C42" s="396"/>
      <c r="D42" s="287"/>
      <c r="E42" s="288"/>
      <c r="F42" s="289"/>
      <c r="G42" s="312"/>
      <c r="H42" s="441" t="str">
        <f t="shared" si="4"/>
        <v/>
      </c>
      <c r="I42" s="290"/>
      <c r="J42" s="451" t="str">
        <f t="shared" si="5"/>
        <v/>
      </c>
      <c r="K42" s="452" t="str">
        <f t="shared" si="2"/>
        <v/>
      </c>
      <c r="L42" s="430" t="str">
        <f t="shared" si="3"/>
        <v/>
      </c>
      <c r="M42" s="216"/>
      <c r="N42" s="313"/>
      <c r="O42" s="293"/>
      <c r="P42" s="294"/>
      <c r="Q42" s="293"/>
      <c r="R42" s="295"/>
      <c r="S42" s="293"/>
      <c r="T42" s="295"/>
      <c r="U42" s="503"/>
      <c r="V42" s="296"/>
      <c r="W42" s="297"/>
      <c r="X42" s="313"/>
      <c r="Y42" s="293"/>
      <c r="Z42" s="294"/>
      <c r="AA42" s="298"/>
      <c r="AB42" s="295"/>
      <c r="AC42" s="299"/>
      <c r="AD42" s="295"/>
      <c r="AE42" s="503"/>
      <c r="AF42" s="296"/>
      <c r="AG42" s="300"/>
      <c r="AH42" s="235" t="str">
        <f t="shared" si="6"/>
        <v/>
      </c>
      <c r="AI42" s="235"/>
      <c r="AJ42" s="235"/>
      <c r="AK42" s="313"/>
      <c r="AL42" s="293"/>
      <c r="AM42" s="294"/>
      <c r="AN42" s="298"/>
      <c r="AO42" s="295"/>
      <c r="AP42" s="299"/>
      <c r="AQ42" s="295"/>
      <c r="AR42" s="296"/>
      <c r="AS42" s="297"/>
      <c r="AT42" s="301"/>
      <c r="AU42" s="302"/>
      <c r="AV42" s="302"/>
      <c r="AW42" s="302"/>
      <c r="AX42" s="302"/>
      <c r="AY42" s="302"/>
      <c r="AZ42" s="302"/>
      <c r="BA42" s="303"/>
      <c r="BC42" s="304"/>
      <c r="BD42" s="305"/>
      <c r="BE42" s="401"/>
      <c r="BF42" s="401"/>
      <c r="BG42" s="235"/>
      <c r="BH42" s="306"/>
      <c r="BI42" s="307"/>
      <c r="BL42" s="207"/>
      <c r="BM42" s="238"/>
      <c r="BN42" s="238"/>
      <c r="BO42" s="238"/>
      <c r="BP42" s="246"/>
      <c r="BQ42" s="238"/>
      <c r="BR42" s="238"/>
      <c r="BS42" s="238"/>
      <c r="BT42" s="238"/>
      <c r="BU42" s="238"/>
      <c r="BV42" s="238"/>
      <c r="BW42" s="238"/>
    </row>
    <row r="43" spans="1:75" ht="19.5" customHeight="1" thickBot="1">
      <c r="A43" s="384"/>
      <c r="B43" s="344" t="str">
        <f t="shared" si="1"/>
        <v/>
      </c>
      <c r="C43" s="398"/>
      <c r="D43" s="314"/>
      <c r="E43" s="315"/>
      <c r="F43" s="316"/>
      <c r="G43" s="318"/>
      <c r="H43" s="441" t="str">
        <f t="shared" si="4"/>
        <v/>
      </c>
      <c r="I43" s="317"/>
      <c r="J43" s="451" t="str">
        <f t="shared" si="5"/>
        <v/>
      </c>
      <c r="K43" s="454" t="str">
        <f t="shared" si="2"/>
        <v/>
      </c>
      <c r="L43" s="455" t="str">
        <f t="shared" si="3"/>
        <v/>
      </c>
      <c r="M43" s="216"/>
      <c r="N43" s="319"/>
      <c r="O43" s="320"/>
      <c r="P43" s="321"/>
      <c r="Q43" s="320"/>
      <c r="R43" s="322"/>
      <c r="S43" s="320"/>
      <c r="T43" s="322"/>
      <c r="U43" s="504"/>
      <c r="V43" s="323"/>
      <c r="W43" s="324"/>
      <c r="X43" s="319"/>
      <c r="Y43" s="320"/>
      <c r="Z43" s="321"/>
      <c r="AA43" s="325"/>
      <c r="AB43" s="322"/>
      <c r="AC43" s="326"/>
      <c r="AD43" s="322"/>
      <c r="AE43" s="504"/>
      <c r="AF43" s="323"/>
      <c r="AG43" s="327"/>
      <c r="AH43" s="235" t="str">
        <f t="shared" si="6"/>
        <v/>
      </c>
      <c r="AI43" s="235"/>
      <c r="AJ43" s="235"/>
      <c r="AK43" s="319"/>
      <c r="AL43" s="320"/>
      <c r="AM43" s="321"/>
      <c r="AN43" s="325"/>
      <c r="AO43" s="322"/>
      <c r="AP43" s="326"/>
      <c r="AQ43" s="322"/>
      <c r="AR43" s="323"/>
      <c r="AS43" s="324"/>
      <c r="AT43" s="328"/>
      <c r="AU43" s="329"/>
      <c r="AV43" s="329"/>
      <c r="AW43" s="329"/>
      <c r="AX43" s="329"/>
      <c r="AY43" s="329"/>
      <c r="AZ43" s="329"/>
      <c r="BA43" s="330"/>
      <c r="BC43" s="331"/>
      <c r="BD43" s="332"/>
      <c r="BE43" s="401"/>
      <c r="BF43" s="401"/>
      <c r="BG43" s="235"/>
      <c r="BH43" s="306"/>
      <c r="BI43" s="307"/>
      <c r="BL43" s="207"/>
      <c r="BM43" s="238"/>
      <c r="BN43" s="238"/>
      <c r="BO43" s="238"/>
      <c r="BP43" s="246"/>
      <c r="BQ43" s="238"/>
      <c r="BR43" s="238"/>
      <c r="BS43" s="238"/>
      <c r="BT43" s="238"/>
      <c r="BU43" s="238"/>
      <c r="BV43" s="238"/>
      <c r="BW43" s="238"/>
    </row>
    <row r="44" spans="1:75" ht="19.5" customHeight="1">
      <c r="A44" s="250"/>
      <c r="B44" s="235"/>
      <c r="C44" s="333"/>
      <c r="D44" s="333"/>
      <c r="E44" s="334"/>
      <c r="F44" s="334"/>
      <c r="G44" s="335"/>
      <c r="H44" s="235"/>
      <c r="I44" s="333"/>
      <c r="J44" s="336"/>
      <c r="K44" s="225"/>
      <c r="L44" s="333"/>
      <c r="M44" s="336"/>
      <c r="N44" s="337"/>
      <c r="O44" s="250"/>
      <c r="P44" s="250"/>
      <c r="Q44" s="250"/>
      <c r="R44" s="250"/>
      <c r="S44" s="250"/>
      <c r="T44" s="250"/>
      <c r="U44" s="250"/>
      <c r="V44" s="228"/>
      <c r="W44" s="333"/>
      <c r="X44" s="337"/>
      <c r="Y44" s="250"/>
      <c r="Z44" s="250"/>
      <c r="AA44" s="250"/>
      <c r="AB44" s="250"/>
      <c r="AC44" s="250"/>
      <c r="AD44" s="250"/>
      <c r="AE44" s="250"/>
      <c r="AF44" s="228"/>
      <c r="AG44" s="235"/>
      <c r="AH44" s="235"/>
      <c r="AI44" s="235"/>
      <c r="AJ44" s="235"/>
      <c r="AK44" s="337"/>
      <c r="AL44" s="250"/>
      <c r="AM44" s="250"/>
      <c r="AN44" s="250"/>
      <c r="AO44" s="250"/>
      <c r="AP44" s="250"/>
      <c r="AQ44" s="250"/>
      <c r="AR44" s="228"/>
      <c r="AS44" s="333"/>
      <c r="AT44" s="337"/>
      <c r="AU44" s="250"/>
      <c r="AV44" s="250"/>
      <c r="AW44" s="250"/>
      <c r="AX44" s="250"/>
      <c r="AY44" s="250"/>
      <c r="AZ44" s="250"/>
      <c r="BA44" s="228"/>
      <c r="BB44" s="235"/>
      <c r="BC44" s="235"/>
      <c r="BD44" s="235"/>
      <c r="BE44" s="235"/>
      <c r="BF44" s="235"/>
      <c r="BG44" s="235"/>
      <c r="BH44" s="306"/>
      <c r="BI44" s="307"/>
      <c r="BK44" s="286"/>
      <c r="BL44" s="207"/>
      <c r="BM44" s="238"/>
      <c r="BN44" s="238"/>
      <c r="BO44" s="238"/>
      <c r="BP44" s="246"/>
      <c r="BQ44" s="238"/>
      <c r="BR44" s="238"/>
      <c r="BS44" s="238"/>
      <c r="BT44" s="238"/>
      <c r="BU44" s="238"/>
      <c r="BV44" s="238"/>
      <c r="BW44" s="238"/>
    </row>
    <row r="45" spans="1:75" ht="19.5" customHeight="1">
      <c r="A45" s="250"/>
      <c r="B45" s="235"/>
      <c r="C45" s="333"/>
      <c r="D45" s="333"/>
      <c r="E45" s="334"/>
      <c r="F45" s="334"/>
      <c r="G45" s="335"/>
      <c r="H45" s="235"/>
      <c r="I45" s="333"/>
      <c r="J45" s="333"/>
      <c r="K45" s="225"/>
      <c r="L45" s="333"/>
      <c r="M45" s="333"/>
      <c r="N45" s="337"/>
      <c r="O45" s="250"/>
      <c r="P45" s="250"/>
      <c r="Q45" s="250"/>
      <c r="R45" s="250"/>
      <c r="S45" s="250"/>
      <c r="T45" s="250"/>
      <c r="U45" s="250"/>
      <c r="V45" s="228"/>
      <c r="W45" s="333"/>
      <c r="X45" s="337"/>
      <c r="Y45" s="250"/>
      <c r="Z45" s="250"/>
      <c r="AA45" s="250"/>
      <c r="AB45" s="250"/>
      <c r="AC45" s="250"/>
      <c r="AD45" s="250"/>
      <c r="AE45" s="250"/>
      <c r="AF45" s="228"/>
      <c r="AG45" s="235"/>
      <c r="AH45" s="235"/>
      <c r="AI45" s="235"/>
      <c r="AJ45" s="235"/>
      <c r="AK45" s="337"/>
      <c r="AL45" s="250"/>
      <c r="AM45" s="250"/>
      <c r="AN45" s="250"/>
      <c r="AO45" s="250"/>
      <c r="AP45" s="250"/>
      <c r="AQ45" s="250"/>
      <c r="AR45" s="228"/>
      <c r="AS45" s="333"/>
      <c r="AT45" s="337"/>
      <c r="AU45" s="250"/>
      <c r="AV45" s="250"/>
      <c r="AW45" s="250"/>
      <c r="AX45" s="250"/>
      <c r="AY45" s="250"/>
      <c r="AZ45" s="250"/>
      <c r="BA45" s="228"/>
      <c r="BB45" s="235"/>
      <c r="BC45" s="235"/>
      <c r="BD45" s="235"/>
      <c r="BE45" s="235"/>
      <c r="BF45" s="235"/>
      <c r="BG45" s="235"/>
      <c r="BH45" s="306"/>
      <c r="BI45" s="307"/>
      <c r="BL45" s="207"/>
      <c r="BM45" s="238"/>
      <c r="BN45" s="238"/>
      <c r="BO45" s="238"/>
      <c r="BP45" s="246"/>
      <c r="BQ45" s="238"/>
      <c r="BR45" s="238"/>
      <c r="BS45" s="238"/>
      <c r="BT45" s="238"/>
      <c r="BU45" s="238"/>
      <c r="BV45" s="238"/>
      <c r="BW45" s="238"/>
    </row>
    <row r="46" spans="1:75" ht="19.5" customHeight="1">
      <c r="A46" s="250"/>
      <c r="B46" s="235"/>
      <c r="C46" s="333"/>
      <c r="D46" s="333"/>
      <c r="E46" s="334"/>
      <c r="F46" s="334"/>
      <c r="G46" s="335"/>
      <c r="H46" s="235"/>
      <c r="I46" s="333"/>
      <c r="J46" s="333"/>
      <c r="K46" s="225"/>
      <c r="L46" s="333"/>
      <c r="M46" s="333"/>
      <c r="N46" s="337"/>
      <c r="O46" s="250"/>
      <c r="P46" s="250"/>
      <c r="Q46" s="250"/>
      <c r="R46" s="250"/>
      <c r="S46" s="250"/>
      <c r="T46" s="250"/>
      <c r="U46" s="250"/>
      <c r="V46" s="228"/>
      <c r="W46" s="333"/>
      <c r="X46" s="337"/>
      <c r="Y46" s="250"/>
      <c r="Z46" s="250"/>
      <c r="AA46" s="250"/>
      <c r="AB46" s="250"/>
      <c r="AC46" s="250"/>
      <c r="AD46" s="250"/>
      <c r="AE46" s="250"/>
      <c r="AF46" s="228"/>
      <c r="AG46" s="235"/>
      <c r="AH46" s="235"/>
      <c r="AI46" s="235"/>
      <c r="AJ46" s="235"/>
      <c r="AK46" s="337"/>
      <c r="AL46" s="250"/>
      <c r="AM46" s="250"/>
      <c r="AN46" s="250"/>
      <c r="AO46" s="250"/>
      <c r="AP46" s="250"/>
      <c r="AQ46" s="250"/>
      <c r="AR46" s="228"/>
      <c r="AS46" s="333"/>
      <c r="AT46" s="337"/>
      <c r="AU46" s="250"/>
      <c r="AV46" s="250"/>
      <c r="AW46" s="250"/>
      <c r="AX46" s="250"/>
      <c r="AY46" s="250"/>
      <c r="AZ46" s="250"/>
      <c r="BA46" s="228"/>
      <c r="BB46" s="235"/>
      <c r="BC46" s="235"/>
      <c r="BD46" s="235"/>
      <c r="BE46" s="235"/>
      <c r="BF46" s="235"/>
      <c r="BG46" s="235"/>
      <c r="BH46" s="306"/>
      <c r="BI46" s="307"/>
      <c r="BL46" s="207"/>
      <c r="BM46" s="238"/>
      <c r="BN46" s="238"/>
      <c r="BO46" s="238"/>
      <c r="BP46" s="246"/>
      <c r="BQ46" s="238"/>
      <c r="BR46" s="238"/>
      <c r="BS46" s="238"/>
      <c r="BT46" s="238"/>
      <c r="BU46" s="238"/>
      <c r="BV46" s="238"/>
      <c r="BW46" s="238"/>
    </row>
    <row r="47" spans="1:75" ht="19.5" customHeight="1">
      <c r="A47" s="250"/>
      <c r="B47" s="235"/>
      <c r="C47" s="333"/>
      <c r="D47" s="333"/>
      <c r="E47" s="334"/>
      <c r="F47" s="334"/>
      <c r="G47" s="335"/>
      <c r="H47" s="235"/>
      <c r="I47" s="333"/>
      <c r="J47" s="333"/>
      <c r="K47" s="225"/>
      <c r="L47" s="333"/>
      <c r="M47" s="333"/>
      <c r="N47" s="337"/>
      <c r="O47" s="250"/>
      <c r="P47" s="250"/>
      <c r="Q47" s="250"/>
      <c r="R47" s="250"/>
      <c r="S47" s="250"/>
      <c r="T47" s="250"/>
      <c r="U47" s="250"/>
      <c r="V47" s="228"/>
      <c r="W47" s="333"/>
      <c r="X47" s="337"/>
      <c r="Y47" s="250"/>
      <c r="Z47" s="250"/>
      <c r="AA47" s="250"/>
      <c r="AB47" s="250"/>
      <c r="AC47" s="250"/>
      <c r="AD47" s="250"/>
      <c r="AE47" s="250"/>
      <c r="AF47" s="228"/>
      <c r="AG47" s="235"/>
      <c r="AH47" s="235"/>
      <c r="AI47" s="235"/>
      <c r="AJ47" s="235"/>
      <c r="AK47" s="337"/>
      <c r="AL47" s="250"/>
      <c r="AM47" s="250"/>
      <c r="AN47" s="250"/>
      <c r="AO47" s="250"/>
      <c r="AP47" s="250"/>
      <c r="AQ47" s="250"/>
      <c r="AR47" s="228"/>
      <c r="AS47" s="333"/>
      <c r="AT47" s="337"/>
      <c r="AU47" s="250"/>
      <c r="AV47" s="250"/>
      <c r="AW47" s="250"/>
      <c r="AX47" s="250"/>
      <c r="AY47" s="250"/>
      <c r="AZ47" s="250"/>
      <c r="BA47" s="228"/>
      <c r="BB47" s="235"/>
      <c r="BC47" s="235"/>
      <c r="BD47" s="235"/>
      <c r="BE47" s="235"/>
      <c r="BF47" s="235"/>
      <c r="BG47" s="235"/>
      <c r="BH47" s="306"/>
      <c r="BI47" s="307"/>
      <c r="BK47" s="286"/>
      <c r="BL47" s="207"/>
      <c r="BM47" s="238"/>
      <c r="BN47" s="238"/>
      <c r="BO47" s="238"/>
      <c r="BP47" s="246"/>
      <c r="BQ47" s="238"/>
      <c r="BR47" s="238"/>
      <c r="BS47" s="238"/>
      <c r="BT47" s="238"/>
      <c r="BU47" s="238"/>
      <c r="BV47" s="238"/>
      <c r="BW47" s="238"/>
    </row>
    <row r="48" spans="1:75" ht="19.5" customHeight="1">
      <c r="A48" s="250"/>
      <c r="B48" s="235"/>
      <c r="C48" s="333"/>
      <c r="D48" s="333"/>
      <c r="E48" s="334"/>
      <c r="F48" s="334"/>
      <c r="G48" s="335"/>
      <c r="H48" s="235"/>
      <c r="I48" s="333"/>
      <c r="J48" s="333"/>
      <c r="K48" s="225"/>
      <c r="L48" s="333"/>
      <c r="M48" s="333"/>
      <c r="N48" s="337"/>
      <c r="O48" s="250"/>
      <c r="P48" s="250"/>
      <c r="Q48" s="250"/>
      <c r="R48" s="250"/>
      <c r="S48" s="250"/>
      <c r="T48" s="250"/>
      <c r="U48" s="250"/>
      <c r="V48" s="228"/>
      <c r="W48" s="333"/>
      <c r="X48" s="337"/>
      <c r="Y48" s="250"/>
      <c r="Z48" s="250"/>
      <c r="AA48" s="250"/>
      <c r="AB48" s="250"/>
      <c r="AC48" s="250"/>
      <c r="AD48" s="250"/>
      <c r="AE48" s="250"/>
      <c r="AF48" s="228"/>
      <c r="AG48" s="235"/>
      <c r="AH48" s="235"/>
      <c r="AI48" s="235"/>
      <c r="AJ48" s="235"/>
      <c r="AK48" s="337"/>
      <c r="AL48" s="250"/>
      <c r="AM48" s="250"/>
      <c r="AN48" s="250"/>
      <c r="AO48" s="250"/>
      <c r="AP48" s="250"/>
      <c r="AQ48" s="250"/>
      <c r="AR48" s="228"/>
      <c r="AS48" s="333"/>
      <c r="AT48" s="337"/>
      <c r="AU48" s="250"/>
      <c r="AV48" s="250"/>
      <c r="AW48" s="250"/>
      <c r="AX48" s="250"/>
      <c r="AY48" s="250"/>
      <c r="AZ48" s="250"/>
      <c r="BA48" s="228"/>
      <c r="BB48" s="235"/>
      <c r="BC48" s="235"/>
      <c r="BD48" s="235"/>
      <c r="BE48" s="235"/>
      <c r="BF48" s="235"/>
      <c r="BG48" s="235"/>
      <c r="BH48" s="306"/>
      <c r="BI48" s="307"/>
      <c r="BK48" s="286"/>
      <c r="BL48" s="207"/>
      <c r="BM48" s="238"/>
      <c r="BN48" s="238"/>
      <c r="BO48" s="238"/>
      <c r="BP48" s="246"/>
      <c r="BQ48" s="238"/>
      <c r="BR48" s="238"/>
      <c r="BS48" s="238"/>
      <c r="BT48" s="238"/>
      <c r="BU48" s="238"/>
      <c r="BV48" s="238"/>
      <c r="BW48" s="238"/>
    </row>
    <row r="49" spans="1:75" ht="19.5" customHeight="1">
      <c r="A49" s="250"/>
      <c r="B49" s="235"/>
      <c r="C49" s="333"/>
      <c r="D49" s="333"/>
      <c r="E49" s="334"/>
      <c r="F49" s="334"/>
      <c r="G49" s="335"/>
      <c r="H49" s="235"/>
      <c r="I49" s="333"/>
      <c r="J49" s="333"/>
      <c r="K49" s="225"/>
      <c r="L49" s="333"/>
      <c r="M49" s="333"/>
      <c r="N49" s="337"/>
      <c r="O49" s="250"/>
      <c r="P49" s="250"/>
      <c r="Q49" s="250"/>
      <c r="R49" s="250"/>
      <c r="S49" s="250"/>
      <c r="T49" s="250"/>
      <c r="U49" s="250"/>
      <c r="V49" s="228"/>
      <c r="W49" s="333"/>
      <c r="X49" s="337"/>
      <c r="Y49" s="250"/>
      <c r="Z49" s="250"/>
      <c r="AA49" s="250"/>
      <c r="AB49" s="250"/>
      <c r="AC49" s="250"/>
      <c r="AD49" s="250"/>
      <c r="AE49" s="250"/>
      <c r="AF49" s="228"/>
      <c r="AG49" s="235"/>
      <c r="AH49" s="235"/>
      <c r="AI49" s="235"/>
      <c r="AJ49" s="235"/>
      <c r="AK49" s="337"/>
      <c r="AL49" s="250"/>
      <c r="AM49" s="250"/>
      <c r="AN49" s="250"/>
      <c r="AO49" s="250"/>
      <c r="AP49" s="250"/>
      <c r="AQ49" s="250"/>
      <c r="AR49" s="228"/>
      <c r="AS49" s="333"/>
      <c r="AT49" s="337"/>
      <c r="AU49" s="250"/>
      <c r="AV49" s="250"/>
      <c r="AW49" s="250"/>
      <c r="AX49" s="250"/>
      <c r="AY49" s="250"/>
      <c r="AZ49" s="250"/>
      <c r="BA49" s="228"/>
      <c r="BB49" s="235"/>
      <c r="BC49" s="235"/>
      <c r="BD49" s="235"/>
      <c r="BE49" s="235"/>
      <c r="BF49" s="235"/>
      <c r="BG49" s="222"/>
      <c r="BH49" s="306"/>
      <c r="BI49" s="306"/>
      <c r="BL49" s="207"/>
      <c r="BM49" s="238"/>
      <c r="BN49" s="238"/>
      <c r="BO49" s="238"/>
      <c r="BP49" s="246"/>
      <c r="BQ49" s="238"/>
      <c r="BR49" s="238"/>
      <c r="BS49" s="238"/>
      <c r="BT49" s="238"/>
      <c r="BU49" s="238"/>
      <c r="BV49" s="238"/>
      <c r="BW49" s="238"/>
    </row>
    <row r="50" spans="1:75" ht="19.5" customHeight="1">
      <c r="A50" s="250"/>
      <c r="B50" s="235"/>
      <c r="C50" s="333"/>
      <c r="D50" s="333"/>
      <c r="E50" s="334"/>
      <c r="F50" s="334"/>
      <c r="G50" s="335"/>
      <c r="H50" s="235"/>
      <c r="I50" s="333"/>
      <c r="J50" s="333"/>
      <c r="K50" s="225"/>
      <c r="L50" s="333"/>
      <c r="M50" s="333"/>
      <c r="N50" s="337"/>
      <c r="O50" s="250"/>
      <c r="P50" s="250"/>
      <c r="Q50" s="250"/>
      <c r="R50" s="250"/>
      <c r="S50" s="250"/>
      <c r="T50" s="250"/>
      <c r="U50" s="250"/>
      <c r="V50" s="228"/>
      <c r="W50" s="333"/>
      <c r="X50" s="337"/>
      <c r="Y50" s="250"/>
      <c r="Z50" s="250"/>
      <c r="AA50" s="250"/>
      <c r="AB50" s="250"/>
      <c r="AC50" s="250"/>
      <c r="AD50" s="250"/>
      <c r="AE50" s="250"/>
      <c r="AF50" s="228"/>
      <c r="AG50" s="235"/>
      <c r="AH50" s="235"/>
      <c r="AI50" s="235"/>
      <c r="AJ50" s="235"/>
      <c r="AK50" s="337"/>
      <c r="AL50" s="250"/>
      <c r="AM50" s="250"/>
      <c r="AN50" s="250"/>
      <c r="AO50" s="250"/>
      <c r="AP50" s="250"/>
      <c r="AQ50" s="250"/>
      <c r="AR50" s="228"/>
      <c r="AS50" s="333"/>
      <c r="AT50" s="337"/>
      <c r="AU50" s="250"/>
      <c r="AV50" s="250"/>
      <c r="AW50" s="250"/>
      <c r="AX50" s="250"/>
      <c r="AY50" s="250"/>
      <c r="AZ50" s="250"/>
      <c r="BA50" s="228"/>
      <c r="BB50" s="235"/>
      <c r="BC50" s="235"/>
      <c r="BD50" s="235"/>
      <c r="BE50" s="235"/>
      <c r="BF50" s="235"/>
      <c r="BG50" s="222"/>
      <c r="BL50" s="207"/>
      <c r="BM50" s="238"/>
      <c r="BN50" s="238"/>
      <c r="BO50" s="238"/>
      <c r="BP50" s="246"/>
      <c r="BQ50" s="238"/>
      <c r="BR50" s="238"/>
      <c r="BS50" s="238"/>
      <c r="BT50" s="238"/>
      <c r="BU50" s="238"/>
      <c r="BV50" s="238"/>
      <c r="BW50" s="238"/>
    </row>
    <row r="51" spans="1:75" ht="19.5" customHeight="1">
      <c r="A51" s="250"/>
      <c r="B51" s="235"/>
      <c r="C51" s="333"/>
      <c r="D51" s="333"/>
      <c r="E51" s="334"/>
      <c r="F51" s="334"/>
      <c r="G51" s="335"/>
      <c r="H51" s="235"/>
      <c r="I51" s="333"/>
      <c r="J51" s="333"/>
      <c r="K51" s="225"/>
      <c r="L51" s="333"/>
      <c r="M51" s="333"/>
      <c r="N51" s="337"/>
      <c r="O51" s="250"/>
      <c r="P51" s="250"/>
      <c r="Q51" s="250"/>
      <c r="R51" s="250"/>
      <c r="S51" s="250"/>
      <c r="T51" s="250"/>
      <c r="U51" s="250"/>
      <c r="V51" s="228"/>
      <c r="W51" s="333"/>
      <c r="X51" s="337"/>
      <c r="Y51" s="250"/>
      <c r="Z51" s="250"/>
      <c r="AA51" s="250"/>
      <c r="AB51" s="250"/>
      <c r="AC51" s="250"/>
      <c r="AD51" s="250"/>
      <c r="AE51" s="250"/>
      <c r="AF51" s="228"/>
      <c r="AG51" s="235"/>
      <c r="AH51" s="235"/>
      <c r="AI51" s="235"/>
      <c r="AJ51" s="235"/>
      <c r="AK51" s="337"/>
      <c r="AL51" s="250"/>
      <c r="AM51" s="250"/>
      <c r="AN51" s="250"/>
      <c r="AO51" s="250"/>
      <c r="AP51" s="250"/>
      <c r="AQ51" s="250"/>
      <c r="AR51" s="228"/>
      <c r="AS51" s="333"/>
      <c r="AT51" s="337"/>
      <c r="AU51" s="250"/>
      <c r="AV51" s="250"/>
      <c r="AW51" s="250"/>
      <c r="AX51" s="250"/>
      <c r="AY51" s="250"/>
      <c r="AZ51" s="250"/>
      <c r="BA51" s="228"/>
      <c r="BB51" s="235"/>
      <c r="BC51" s="235"/>
      <c r="BD51" s="235"/>
      <c r="BE51" s="235"/>
      <c r="BF51" s="235"/>
      <c r="BG51" s="242"/>
      <c r="BH51" s="286"/>
      <c r="BI51" s="307"/>
      <c r="BL51" s="207"/>
      <c r="BM51" s="238"/>
      <c r="BN51" s="238"/>
      <c r="BO51" s="238"/>
      <c r="BP51" s="246"/>
      <c r="BQ51" s="238"/>
      <c r="BR51" s="238"/>
      <c r="BS51" s="238"/>
      <c r="BT51" s="238"/>
      <c r="BU51" s="238"/>
      <c r="BV51" s="238"/>
      <c r="BW51" s="238"/>
    </row>
    <row r="52" spans="1:75" ht="19.5" customHeight="1">
      <c r="A52" s="250"/>
      <c r="B52" s="235"/>
      <c r="C52" s="333"/>
      <c r="D52" s="333"/>
      <c r="E52" s="334"/>
      <c r="F52" s="334"/>
      <c r="G52" s="335"/>
      <c r="H52" s="235"/>
      <c r="I52" s="333"/>
      <c r="J52" s="333"/>
      <c r="K52" s="225"/>
      <c r="L52" s="333"/>
      <c r="M52" s="333"/>
      <c r="N52" s="337"/>
      <c r="O52" s="250"/>
      <c r="P52" s="250"/>
      <c r="Q52" s="250"/>
      <c r="R52" s="250"/>
      <c r="S52" s="250"/>
      <c r="T52" s="250"/>
      <c r="U52" s="250"/>
      <c r="V52" s="228"/>
      <c r="W52" s="333"/>
      <c r="X52" s="337"/>
      <c r="Y52" s="250"/>
      <c r="Z52" s="250"/>
      <c r="AA52" s="250"/>
      <c r="AB52" s="250"/>
      <c r="AC52" s="250"/>
      <c r="AD52" s="250"/>
      <c r="AE52" s="250"/>
      <c r="AF52" s="228"/>
      <c r="AG52" s="235"/>
      <c r="AH52" s="235"/>
      <c r="AI52" s="235"/>
      <c r="AJ52" s="235"/>
      <c r="AK52" s="337"/>
      <c r="AL52" s="250"/>
      <c r="AM52" s="250"/>
      <c r="AN52" s="250"/>
      <c r="AO52" s="250"/>
      <c r="AP52" s="250"/>
      <c r="AQ52" s="250"/>
      <c r="AR52" s="228"/>
      <c r="AS52" s="333"/>
      <c r="AT52" s="337"/>
      <c r="AU52" s="250"/>
      <c r="AV52" s="250"/>
      <c r="AW52" s="250"/>
      <c r="AX52" s="250"/>
      <c r="AY52" s="250"/>
      <c r="AZ52" s="250"/>
      <c r="BA52" s="228"/>
      <c r="BB52" s="235"/>
      <c r="BC52" s="235"/>
      <c r="BD52" s="235"/>
      <c r="BE52" s="235"/>
      <c r="BF52" s="235"/>
      <c r="BG52" s="242"/>
      <c r="BL52" s="207"/>
      <c r="BM52" s="238"/>
      <c r="BN52" s="238"/>
      <c r="BO52" s="238"/>
      <c r="BP52" s="246"/>
      <c r="BQ52" s="238"/>
      <c r="BR52" s="238"/>
      <c r="BS52" s="238"/>
      <c r="BT52" s="238"/>
      <c r="BU52" s="238"/>
      <c r="BV52" s="238"/>
      <c r="BW52" s="238"/>
    </row>
    <row r="53" spans="1:75" ht="19.5" customHeight="1">
      <c r="A53" s="250"/>
      <c r="B53" s="235"/>
      <c r="C53" s="333"/>
      <c r="D53" s="333"/>
      <c r="E53" s="334"/>
      <c r="F53" s="334"/>
      <c r="G53" s="335"/>
      <c r="H53" s="235"/>
      <c r="I53" s="333"/>
      <c r="J53" s="333"/>
      <c r="K53" s="225"/>
      <c r="L53" s="333"/>
      <c r="M53" s="333"/>
      <c r="N53" s="337"/>
      <c r="O53" s="250"/>
      <c r="P53" s="250"/>
      <c r="Q53" s="250"/>
      <c r="R53" s="250"/>
      <c r="S53" s="250"/>
      <c r="T53" s="250"/>
      <c r="U53" s="250"/>
      <c r="V53" s="228"/>
      <c r="W53" s="333"/>
      <c r="X53" s="337"/>
      <c r="Y53" s="250"/>
      <c r="Z53" s="250"/>
      <c r="AA53" s="250"/>
      <c r="AB53" s="250"/>
      <c r="AC53" s="250"/>
      <c r="AD53" s="250"/>
      <c r="AE53" s="250"/>
      <c r="AF53" s="228"/>
      <c r="AG53" s="235"/>
      <c r="AH53" s="235"/>
      <c r="AI53" s="235"/>
      <c r="AJ53" s="235"/>
      <c r="AK53" s="337"/>
      <c r="AL53" s="250"/>
      <c r="AM53" s="250"/>
      <c r="AN53" s="250"/>
      <c r="AO53" s="250"/>
      <c r="AP53" s="250"/>
      <c r="AQ53" s="250"/>
      <c r="AR53" s="228"/>
      <c r="AS53" s="333"/>
      <c r="AT53" s="337"/>
      <c r="AU53" s="250"/>
      <c r="AV53" s="250"/>
      <c r="AW53" s="250"/>
      <c r="AX53" s="250"/>
      <c r="AY53" s="250"/>
      <c r="AZ53" s="250"/>
      <c r="BA53" s="228"/>
      <c r="BB53" s="235"/>
      <c r="BC53" s="235"/>
      <c r="BD53" s="235"/>
      <c r="BE53" s="235"/>
      <c r="BF53" s="235"/>
      <c r="BG53" s="262"/>
      <c r="BH53" s="286"/>
      <c r="BI53" s="307"/>
      <c r="BL53" s="207"/>
      <c r="BM53" s="238"/>
      <c r="BN53" s="238"/>
      <c r="BO53" s="238"/>
      <c r="BP53" s="246"/>
      <c r="BQ53" s="238"/>
      <c r="BR53" s="238"/>
      <c r="BS53" s="238"/>
      <c r="BT53" s="238"/>
      <c r="BU53" s="238"/>
      <c r="BV53" s="238"/>
      <c r="BW53" s="238"/>
    </row>
    <row r="54" spans="1:75" ht="19.5" customHeight="1">
      <c r="A54" s="250"/>
      <c r="B54" s="235"/>
      <c r="C54" s="333"/>
      <c r="D54" s="333"/>
      <c r="E54" s="334"/>
      <c r="F54" s="334"/>
      <c r="G54" s="335"/>
      <c r="H54" s="235"/>
      <c r="I54" s="333"/>
      <c r="J54" s="333"/>
      <c r="K54" s="225"/>
      <c r="L54" s="333"/>
      <c r="M54" s="333"/>
      <c r="N54" s="337"/>
      <c r="O54" s="250"/>
      <c r="P54" s="250"/>
      <c r="Q54" s="250"/>
      <c r="R54" s="250"/>
      <c r="S54" s="250"/>
      <c r="T54" s="250"/>
      <c r="U54" s="250"/>
      <c r="V54" s="228"/>
      <c r="W54" s="333"/>
      <c r="X54" s="337"/>
      <c r="Y54" s="250"/>
      <c r="Z54" s="250"/>
      <c r="AA54" s="250"/>
      <c r="AB54" s="250"/>
      <c r="AC54" s="250"/>
      <c r="AD54" s="250"/>
      <c r="AE54" s="250"/>
      <c r="AF54" s="228"/>
      <c r="AG54" s="235"/>
      <c r="AH54" s="235"/>
      <c r="AI54" s="235"/>
      <c r="AJ54" s="235"/>
      <c r="AK54" s="337"/>
      <c r="AL54" s="250"/>
      <c r="AM54" s="250"/>
      <c r="AN54" s="250"/>
      <c r="AO54" s="250"/>
      <c r="AP54" s="250"/>
      <c r="AQ54" s="250"/>
      <c r="AR54" s="228"/>
      <c r="AS54" s="333"/>
      <c r="AT54" s="337"/>
      <c r="AU54" s="250"/>
      <c r="AV54" s="250"/>
      <c r="AW54" s="250"/>
      <c r="AX54" s="250"/>
      <c r="AY54" s="250"/>
      <c r="AZ54" s="250"/>
      <c r="BA54" s="228"/>
      <c r="BB54" s="235"/>
      <c r="BC54" s="235"/>
      <c r="BD54" s="235"/>
      <c r="BE54" s="235"/>
      <c r="BF54" s="235"/>
      <c r="BG54" s="262"/>
      <c r="BH54" s="286"/>
      <c r="BI54" s="307"/>
      <c r="BL54" s="207"/>
      <c r="BM54" s="238"/>
      <c r="BN54" s="238"/>
      <c r="BO54" s="238"/>
      <c r="BP54" s="246"/>
      <c r="BQ54" s="238"/>
      <c r="BR54" s="238"/>
      <c r="BS54" s="238"/>
      <c r="BT54" s="238"/>
      <c r="BU54" s="238"/>
      <c r="BV54" s="238"/>
      <c r="BW54" s="238"/>
    </row>
    <row r="55" spans="1:75" ht="19.5" customHeight="1">
      <c r="A55" s="250"/>
      <c r="B55" s="235"/>
      <c r="C55" s="333"/>
      <c r="D55" s="333"/>
      <c r="E55" s="334"/>
      <c r="F55" s="334"/>
      <c r="G55" s="335"/>
      <c r="H55" s="235"/>
      <c r="I55" s="333"/>
      <c r="J55" s="333"/>
      <c r="K55" s="225"/>
      <c r="L55" s="333"/>
      <c r="M55" s="333"/>
      <c r="N55" s="337"/>
      <c r="O55" s="250"/>
      <c r="P55" s="250"/>
      <c r="Q55" s="250"/>
      <c r="R55" s="250"/>
      <c r="S55" s="250"/>
      <c r="T55" s="250"/>
      <c r="U55" s="250"/>
      <c r="V55" s="228"/>
      <c r="W55" s="333"/>
      <c r="X55" s="337"/>
      <c r="Y55" s="250"/>
      <c r="Z55" s="250"/>
      <c r="AA55" s="250"/>
      <c r="AB55" s="250"/>
      <c r="AC55" s="250"/>
      <c r="AD55" s="250"/>
      <c r="AE55" s="250"/>
      <c r="AF55" s="228"/>
      <c r="AG55" s="235"/>
      <c r="AH55" s="235"/>
      <c r="AI55" s="235"/>
      <c r="AJ55" s="235"/>
      <c r="AK55" s="337"/>
      <c r="AL55" s="250"/>
      <c r="AM55" s="250"/>
      <c r="AN55" s="250"/>
      <c r="AO55" s="250"/>
      <c r="AP55" s="250"/>
      <c r="AQ55" s="250"/>
      <c r="AR55" s="228"/>
      <c r="AS55" s="333"/>
      <c r="AT55" s="337"/>
      <c r="AU55" s="250"/>
      <c r="AV55" s="250"/>
      <c r="AW55" s="250"/>
      <c r="AX55" s="250"/>
      <c r="AY55" s="250"/>
      <c r="AZ55" s="250"/>
      <c r="BA55" s="228"/>
      <c r="BB55" s="235"/>
      <c r="BC55" s="235"/>
      <c r="BD55" s="235"/>
      <c r="BE55" s="235"/>
      <c r="BF55" s="235"/>
      <c r="BG55" s="262"/>
      <c r="BL55" s="207"/>
      <c r="BM55" s="238"/>
      <c r="BN55" s="238"/>
      <c r="BO55" s="238"/>
      <c r="BP55" s="246"/>
      <c r="BQ55" s="238"/>
      <c r="BR55" s="238"/>
      <c r="BS55" s="238"/>
      <c r="BT55" s="238"/>
      <c r="BU55" s="238"/>
      <c r="BV55" s="238"/>
      <c r="BW55" s="238"/>
    </row>
    <row r="56" spans="1:75" ht="19.5" customHeight="1">
      <c r="A56" s="250"/>
      <c r="B56" s="235"/>
      <c r="C56" s="333"/>
      <c r="D56" s="333"/>
      <c r="E56" s="334"/>
      <c r="F56" s="334"/>
      <c r="G56" s="335"/>
      <c r="H56" s="235"/>
      <c r="I56" s="333"/>
      <c r="J56" s="333"/>
      <c r="K56" s="225"/>
      <c r="L56" s="333"/>
      <c r="M56" s="333"/>
      <c r="N56" s="337"/>
      <c r="O56" s="250"/>
      <c r="P56" s="250"/>
      <c r="Q56" s="250"/>
      <c r="R56" s="250"/>
      <c r="S56" s="250"/>
      <c r="T56" s="250"/>
      <c r="U56" s="250"/>
      <c r="V56" s="228"/>
      <c r="W56" s="333"/>
      <c r="X56" s="337"/>
      <c r="Y56" s="250"/>
      <c r="Z56" s="250"/>
      <c r="AA56" s="250"/>
      <c r="AB56" s="250"/>
      <c r="AC56" s="250"/>
      <c r="AD56" s="250"/>
      <c r="AE56" s="250"/>
      <c r="AF56" s="228"/>
      <c r="AG56" s="235"/>
      <c r="AH56" s="235"/>
      <c r="AI56" s="235"/>
      <c r="AJ56" s="235"/>
      <c r="AK56" s="337"/>
      <c r="AL56" s="250"/>
      <c r="AM56" s="250"/>
      <c r="AN56" s="250"/>
      <c r="AO56" s="250"/>
      <c r="AP56" s="250"/>
      <c r="AQ56" s="250"/>
      <c r="AR56" s="228"/>
      <c r="AS56" s="333"/>
      <c r="AT56" s="337"/>
      <c r="AU56" s="250"/>
      <c r="AV56" s="250"/>
      <c r="AW56" s="250"/>
      <c r="AX56" s="250"/>
      <c r="AY56" s="250"/>
      <c r="AZ56" s="250"/>
      <c r="BA56" s="228"/>
      <c r="BB56" s="235"/>
      <c r="BC56" s="235"/>
      <c r="BD56" s="235"/>
      <c r="BE56" s="235"/>
      <c r="BF56" s="235"/>
      <c r="BG56" s="262"/>
      <c r="BL56" s="207"/>
      <c r="BM56" s="238"/>
      <c r="BN56" s="238"/>
      <c r="BO56" s="238"/>
      <c r="BP56" s="246"/>
      <c r="BQ56" s="238"/>
      <c r="BR56" s="238"/>
      <c r="BS56" s="238"/>
      <c r="BT56" s="238"/>
      <c r="BU56" s="238"/>
      <c r="BV56" s="238"/>
      <c r="BW56" s="238"/>
    </row>
    <row r="57" spans="1:75" ht="19.5" customHeight="1">
      <c r="A57" s="250"/>
      <c r="B57" s="235"/>
      <c r="C57" s="333"/>
      <c r="D57" s="333"/>
      <c r="E57" s="334"/>
      <c r="F57" s="334"/>
      <c r="G57" s="335"/>
      <c r="H57" s="235"/>
      <c r="I57" s="333"/>
      <c r="J57" s="333"/>
      <c r="K57" s="225"/>
      <c r="L57" s="333"/>
      <c r="M57" s="333"/>
      <c r="N57" s="337"/>
      <c r="O57" s="250"/>
      <c r="P57" s="250"/>
      <c r="Q57" s="250"/>
      <c r="R57" s="250"/>
      <c r="S57" s="250"/>
      <c r="T57" s="250"/>
      <c r="U57" s="250"/>
      <c r="V57" s="228"/>
      <c r="W57" s="333"/>
      <c r="X57" s="337"/>
      <c r="Y57" s="250"/>
      <c r="Z57" s="250"/>
      <c r="AA57" s="250"/>
      <c r="AB57" s="250"/>
      <c r="AC57" s="250"/>
      <c r="AD57" s="250"/>
      <c r="AE57" s="250"/>
      <c r="AF57" s="228"/>
      <c r="AG57" s="235"/>
      <c r="AH57" s="235"/>
      <c r="AI57" s="235"/>
      <c r="AJ57" s="235"/>
      <c r="AK57" s="337"/>
      <c r="AL57" s="250"/>
      <c r="AM57" s="250"/>
      <c r="AN57" s="250"/>
      <c r="AO57" s="250"/>
      <c r="AP57" s="250"/>
      <c r="AQ57" s="250"/>
      <c r="AR57" s="228"/>
      <c r="AS57" s="333"/>
      <c r="AT57" s="337"/>
      <c r="AU57" s="250"/>
      <c r="AV57" s="250"/>
      <c r="AW57" s="250"/>
      <c r="AX57" s="250"/>
      <c r="AY57" s="250"/>
      <c r="AZ57" s="250"/>
      <c r="BA57" s="228"/>
      <c r="BB57" s="235"/>
      <c r="BC57" s="235"/>
      <c r="BD57" s="235"/>
      <c r="BE57" s="235"/>
      <c r="BF57" s="235"/>
      <c r="BG57" s="338"/>
      <c r="BH57" s="286"/>
      <c r="BI57" s="307"/>
      <c r="BL57" s="207"/>
      <c r="BM57" s="238"/>
      <c r="BN57" s="238"/>
      <c r="BO57" s="238"/>
      <c r="BP57" s="246"/>
      <c r="BQ57" s="238"/>
      <c r="BR57" s="238"/>
      <c r="BS57" s="238"/>
      <c r="BT57" s="238"/>
      <c r="BU57" s="238"/>
      <c r="BV57" s="238"/>
      <c r="BW57" s="238"/>
    </row>
    <row r="58" spans="1:75" ht="19.5" customHeight="1">
      <c r="A58" s="250"/>
      <c r="B58" s="235"/>
      <c r="C58" s="333"/>
      <c r="D58" s="333"/>
      <c r="E58" s="334"/>
      <c r="F58" s="334"/>
      <c r="G58" s="335"/>
      <c r="H58" s="235"/>
      <c r="I58" s="333"/>
      <c r="J58" s="333"/>
      <c r="K58" s="225"/>
      <c r="L58" s="333"/>
      <c r="M58" s="333"/>
      <c r="N58" s="337"/>
      <c r="O58" s="250"/>
      <c r="P58" s="250"/>
      <c r="Q58" s="250"/>
      <c r="R58" s="250"/>
      <c r="S58" s="250"/>
      <c r="T58" s="250"/>
      <c r="U58" s="250"/>
      <c r="V58" s="228"/>
      <c r="W58" s="333"/>
      <c r="X58" s="337"/>
      <c r="Y58" s="250"/>
      <c r="Z58" s="250"/>
      <c r="AA58" s="250"/>
      <c r="AB58" s="250"/>
      <c r="AC58" s="250"/>
      <c r="AD58" s="250"/>
      <c r="AE58" s="250"/>
      <c r="AF58" s="228"/>
      <c r="AG58" s="235"/>
      <c r="AH58" s="235"/>
      <c r="AI58" s="235"/>
      <c r="AJ58" s="235"/>
      <c r="AK58" s="337"/>
      <c r="AL58" s="250"/>
      <c r="AM58" s="250"/>
      <c r="AN58" s="250"/>
      <c r="AO58" s="250"/>
      <c r="AP58" s="250"/>
      <c r="AQ58" s="250"/>
      <c r="AR58" s="228"/>
      <c r="AS58" s="333"/>
      <c r="AT58" s="337"/>
      <c r="AU58" s="250"/>
      <c r="AV58" s="250"/>
      <c r="AW58" s="250"/>
      <c r="AX58" s="250"/>
      <c r="AY58" s="250"/>
      <c r="AZ58" s="250"/>
      <c r="BA58" s="228"/>
      <c r="BB58" s="235"/>
      <c r="BC58" s="235"/>
      <c r="BD58" s="235"/>
      <c r="BE58" s="235"/>
      <c r="BF58" s="235"/>
      <c r="BG58" s="338"/>
      <c r="BL58" s="207"/>
      <c r="BM58" s="238"/>
      <c r="BN58" s="238"/>
      <c r="BO58" s="238"/>
      <c r="BP58" s="246"/>
      <c r="BQ58" s="238"/>
      <c r="BR58" s="238"/>
      <c r="BS58" s="238"/>
      <c r="BT58" s="238"/>
      <c r="BU58" s="238"/>
      <c r="BV58" s="238"/>
      <c r="BW58" s="238"/>
    </row>
    <row r="59" spans="1:75" ht="19.2" customHeight="1">
      <c r="A59" s="250"/>
      <c r="B59" s="235"/>
      <c r="C59" s="333"/>
      <c r="D59" s="333"/>
      <c r="E59" s="334"/>
      <c r="F59" s="334"/>
      <c r="G59" s="335"/>
      <c r="H59" s="235"/>
      <c r="I59" s="333"/>
      <c r="J59" s="333"/>
      <c r="K59" s="225"/>
      <c r="L59" s="333"/>
      <c r="M59" s="333"/>
      <c r="N59" s="337"/>
      <c r="O59" s="250"/>
      <c r="P59" s="250"/>
      <c r="Q59" s="250"/>
      <c r="R59" s="250"/>
      <c r="S59" s="250"/>
      <c r="T59" s="250"/>
      <c r="U59" s="250"/>
      <c r="V59" s="228"/>
      <c r="W59" s="333"/>
      <c r="X59" s="337"/>
      <c r="Y59" s="250"/>
      <c r="Z59" s="250"/>
      <c r="AA59" s="250"/>
      <c r="AB59" s="250"/>
      <c r="AC59" s="250"/>
      <c r="AD59" s="250"/>
      <c r="AE59" s="250"/>
      <c r="AF59" s="228"/>
      <c r="AG59" s="235"/>
      <c r="AH59" s="235"/>
      <c r="AI59" s="235"/>
      <c r="AJ59" s="235"/>
      <c r="AK59" s="337"/>
      <c r="AL59" s="250"/>
      <c r="AM59" s="250"/>
      <c r="AN59" s="250"/>
      <c r="AO59" s="250"/>
      <c r="AP59" s="250"/>
      <c r="AQ59" s="250"/>
      <c r="AR59" s="228"/>
      <c r="AS59" s="333"/>
      <c r="AT59" s="337"/>
      <c r="AU59" s="250"/>
      <c r="AV59" s="250"/>
      <c r="AW59" s="250"/>
      <c r="AX59" s="250"/>
      <c r="AY59" s="250"/>
      <c r="AZ59" s="250"/>
      <c r="BA59" s="228"/>
      <c r="BB59" s="235"/>
      <c r="BC59" s="235"/>
      <c r="BD59" s="235"/>
      <c r="BE59" s="235"/>
      <c r="BF59" s="235"/>
      <c r="BL59" s="207"/>
      <c r="BM59" s="238"/>
      <c r="BN59" s="238"/>
      <c r="BO59" s="238"/>
      <c r="BP59" s="246"/>
      <c r="BQ59" s="238"/>
      <c r="BR59" s="238"/>
      <c r="BS59" s="238"/>
      <c r="BT59" s="238"/>
      <c r="BU59" s="238"/>
      <c r="BV59" s="238"/>
      <c r="BW59" s="238"/>
    </row>
    <row r="60" spans="1:75" ht="19.2" customHeight="1">
      <c r="A60" s="250"/>
      <c r="B60" s="235"/>
      <c r="C60" s="333"/>
      <c r="D60" s="333"/>
      <c r="E60" s="334"/>
      <c r="F60" s="334"/>
      <c r="G60" s="335"/>
      <c r="H60" s="235"/>
      <c r="I60" s="333"/>
      <c r="J60" s="333"/>
      <c r="K60" s="225"/>
      <c r="L60" s="333"/>
      <c r="M60" s="333"/>
      <c r="N60" s="337"/>
      <c r="O60" s="250"/>
      <c r="P60" s="250"/>
      <c r="Q60" s="250"/>
      <c r="R60" s="250"/>
      <c r="S60" s="250"/>
      <c r="T60" s="250"/>
      <c r="U60" s="250"/>
      <c r="V60" s="228"/>
      <c r="W60" s="333"/>
      <c r="X60" s="337"/>
      <c r="Y60" s="250"/>
      <c r="Z60" s="250"/>
      <c r="AA60" s="250"/>
      <c r="AB60" s="250"/>
      <c r="AC60" s="250"/>
      <c r="AD60" s="250"/>
      <c r="AE60" s="250"/>
      <c r="AF60" s="228"/>
      <c r="AG60" s="235"/>
      <c r="AH60" s="235"/>
      <c r="AI60" s="235"/>
      <c r="AJ60" s="235"/>
      <c r="AK60" s="337"/>
      <c r="AL60" s="250"/>
      <c r="AM60" s="250"/>
      <c r="AN60" s="250"/>
      <c r="AO60" s="250"/>
      <c r="AP60" s="250"/>
      <c r="AQ60" s="250"/>
      <c r="AR60" s="228"/>
      <c r="AS60" s="333"/>
      <c r="AT60" s="337"/>
      <c r="AU60" s="250"/>
      <c r="AV60" s="250"/>
      <c r="AW60" s="250"/>
      <c r="AX60" s="250"/>
      <c r="AY60" s="250"/>
      <c r="AZ60" s="250"/>
      <c r="BA60" s="228"/>
      <c r="BB60" s="235"/>
      <c r="BC60" s="235"/>
      <c r="BD60" s="235"/>
      <c r="BE60" s="235"/>
      <c r="BF60" s="235"/>
      <c r="BG60" s="339"/>
      <c r="BM60" s="238"/>
      <c r="BN60" s="238"/>
      <c r="BO60" s="238"/>
      <c r="BP60" s="246"/>
      <c r="BQ60" s="238"/>
      <c r="BR60" s="238"/>
      <c r="BS60" s="238"/>
      <c r="BT60" s="238"/>
      <c r="BU60" s="238"/>
      <c r="BV60" s="238"/>
      <c r="BW60" s="238"/>
    </row>
    <row r="61" spans="1:75" ht="19.2" customHeight="1">
      <c r="A61" s="250"/>
      <c r="B61" s="235"/>
      <c r="C61" s="333"/>
      <c r="D61" s="333"/>
      <c r="E61" s="334"/>
      <c r="F61" s="334"/>
      <c r="G61" s="335"/>
      <c r="H61" s="235"/>
      <c r="I61" s="333"/>
      <c r="J61" s="333"/>
      <c r="K61" s="225"/>
      <c r="L61" s="333"/>
      <c r="M61" s="333"/>
      <c r="N61" s="337"/>
      <c r="O61" s="250"/>
      <c r="P61" s="250"/>
      <c r="Q61" s="250"/>
      <c r="R61" s="250"/>
      <c r="S61" s="250"/>
      <c r="T61" s="250"/>
      <c r="U61" s="250"/>
      <c r="V61" s="228"/>
      <c r="W61" s="333"/>
      <c r="X61" s="337"/>
      <c r="Y61" s="250"/>
      <c r="Z61" s="250"/>
      <c r="AA61" s="250"/>
      <c r="AB61" s="250"/>
      <c r="AC61" s="250"/>
      <c r="AD61" s="250"/>
      <c r="AE61" s="250"/>
      <c r="AF61" s="228"/>
      <c r="AG61" s="235"/>
      <c r="AH61" s="235"/>
      <c r="AI61" s="235"/>
      <c r="AJ61" s="235"/>
      <c r="AK61" s="337"/>
      <c r="AL61" s="250"/>
      <c r="AM61" s="250"/>
      <c r="AN61" s="250"/>
      <c r="AO61" s="250"/>
      <c r="AP61" s="250"/>
      <c r="AQ61" s="250"/>
      <c r="AR61" s="228"/>
      <c r="AS61" s="333"/>
      <c r="AT61" s="337"/>
      <c r="AU61" s="250"/>
      <c r="AV61" s="250"/>
      <c r="AW61" s="250"/>
      <c r="AX61" s="250"/>
      <c r="AY61" s="250"/>
      <c r="AZ61" s="250"/>
      <c r="BA61" s="228"/>
      <c r="BB61" s="235"/>
      <c r="BC61" s="235"/>
      <c r="BD61" s="235"/>
      <c r="BE61" s="235"/>
      <c r="BF61" s="235"/>
      <c r="BG61" s="280"/>
      <c r="BM61" s="238"/>
      <c r="BN61" s="238"/>
      <c r="BO61" s="238"/>
      <c r="BP61" s="246"/>
      <c r="BQ61" s="238"/>
      <c r="BR61" s="238"/>
      <c r="BS61" s="238"/>
      <c r="BT61" s="238"/>
      <c r="BU61" s="238"/>
      <c r="BV61" s="238"/>
      <c r="BW61" s="238"/>
    </row>
    <row r="62" spans="1:75" ht="19.2" customHeight="1">
      <c r="A62" s="250"/>
      <c r="B62" s="235"/>
      <c r="C62" s="333"/>
      <c r="D62" s="333"/>
      <c r="E62" s="334"/>
      <c r="F62" s="334"/>
      <c r="G62" s="335"/>
      <c r="H62" s="235"/>
      <c r="I62" s="333"/>
      <c r="J62" s="333"/>
      <c r="K62" s="225"/>
      <c r="L62" s="333"/>
      <c r="M62" s="333"/>
      <c r="N62" s="337"/>
      <c r="O62" s="250"/>
      <c r="P62" s="250"/>
      <c r="Q62" s="250"/>
      <c r="R62" s="250"/>
      <c r="S62" s="250"/>
      <c r="T62" s="250"/>
      <c r="U62" s="250"/>
      <c r="V62" s="228"/>
      <c r="W62" s="333"/>
      <c r="X62" s="337"/>
      <c r="Y62" s="250"/>
      <c r="Z62" s="250"/>
      <c r="AA62" s="250"/>
      <c r="AB62" s="250"/>
      <c r="AC62" s="250"/>
      <c r="AD62" s="250"/>
      <c r="AE62" s="250"/>
      <c r="AF62" s="228"/>
      <c r="AG62" s="235"/>
      <c r="AH62" s="235"/>
      <c r="AI62" s="235"/>
      <c r="AJ62" s="235"/>
      <c r="AK62" s="337"/>
      <c r="AL62" s="250"/>
      <c r="AM62" s="250"/>
      <c r="AN62" s="250"/>
      <c r="AO62" s="250"/>
      <c r="AP62" s="250"/>
      <c r="AQ62" s="250"/>
      <c r="AR62" s="228"/>
      <c r="AS62" s="333"/>
      <c r="AT62" s="337"/>
      <c r="AU62" s="250"/>
      <c r="AV62" s="250"/>
      <c r="AW62" s="250"/>
      <c r="AX62" s="250"/>
      <c r="AY62" s="250"/>
      <c r="AZ62" s="250"/>
      <c r="BA62" s="228"/>
      <c r="BB62" s="235"/>
      <c r="BC62" s="235"/>
      <c r="BD62" s="235"/>
      <c r="BE62" s="235"/>
      <c r="BF62" s="235"/>
      <c r="BG62" s="280"/>
      <c r="BM62" s="238"/>
      <c r="BN62" s="238"/>
      <c r="BO62" s="238"/>
      <c r="BP62" s="246"/>
      <c r="BQ62" s="238"/>
      <c r="BR62" s="238"/>
      <c r="BS62" s="238"/>
      <c r="BT62" s="238"/>
      <c r="BU62" s="238"/>
      <c r="BV62" s="238"/>
      <c r="BW62" s="238"/>
    </row>
    <row r="63" spans="1:75" ht="19.2" customHeight="1">
      <c r="A63" s="250"/>
      <c r="B63" s="235"/>
      <c r="C63" s="333"/>
      <c r="D63" s="333"/>
      <c r="E63" s="334"/>
      <c r="F63" s="334"/>
      <c r="G63" s="333"/>
      <c r="H63" s="235"/>
      <c r="I63" s="333"/>
      <c r="J63" s="225"/>
      <c r="K63" s="333"/>
      <c r="L63" s="225"/>
      <c r="M63" s="333"/>
      <c r="N63" s="337"/>
      <c r="O63" s="337"/>
      <c r="P63" s="337"/>
      <c r="Q63" s="337"/>
      <c r="R63" s="337"/>
      <c r="S63" s="337"/>
      <c r="T63" s="337"/>
      <c r="U63" s="337"/>
      <c r="V63" s="228"/>
      <c r="W63" s="333"/>
      <c r="X63" s="337"/>
      <c r="Y63" s="337"/>
      <c r="Z63" s="337"/>
      <c r="AA63" s="337"/>
      <c r="AB63" s="337"/>
      <c r="AC63" s="337"/>
      <c r="AD63" s="337"/>
      <c r="AE63" s="337"/>
      <c r="AF63" s="228"/>
      <c r="AG63" s="235"/>
      <c r="AH63" s="235"/>
      <c r="AI63" s="235"/>
      <c r="AJ63" s="235"/>
      <c r="AK63" s="337"/>
      <c r="AL63" s="337"/>
      <c r="AM63" s="337"/>
      <c r="AN63" s="337"/>
      <c r="AO63" s="337"/>
      <c r="AP63" s="337"/>
      <c r="AQ63" s="337"/>
      <c r="AR63" s="228"/>
      <c r="AS63" s="333"/>
      <c r="AT63" s="337"/>
      <c r="AU63" s="337"/>
      <c r="AV63" s="337"/>
      <c r="AW63" s="337"/>
      <c r="AX63" s="337"/>
      <c r="AY63" s="337"/>
      <c r="AZ63" s="337"/>
      <c r="BA63" s="228"/>
      <c r="BB63" s="235"/>
      <c r="BC63" s="235"/>
      <c r="BD63" s="235"/>
      <c r="BE63" s="235"/>
      <c r="BF63" s="235"/>
      <c r="BG63" s="235"/>
      <c r="BH63" s="286"/>
      <c r="BI63" s="307"/>
      <c r="BM63" s="238"/>
      <c r="BN63" s="238"/>
      <c r="BO63" s="238"/>
      <c r="BP63" s="246"/>
      <c r="BQ63" s="238"/>
      <c r="BR63" s="238"/>
      <c r="BS63" s="238"/>
      <c r="BT63" s="238"/>
      <c r="BU63" s="238"/>
      <c r="BV63" s="238"/>
      <c r="BW63" s="238"/>
    </row>
    <row r="66" spans="15:75" s="230" customFormat="1">
      <c r="O66" s="272"/>
      <c r="P66" s="272"/>
      <c r="Q66" s="272"/>
      <c r="R66" s="272"/>
      <c r="S66" s="272"/>
      <c r="T66" s="272"/>
      <c r="U66" s="272"/>
      <c r="V66" s="209"/>
      <c r="W66" s="209"/>
      <c r="X66" s="209"/>
      <c r="Y66" s="272"/>
      <c r="Z66" s="272"/>
      <c r="AA66" s="272"/>
      <c r="AB66" s="272"/>
      <c r="AC66" s="272"/>
      <c r="AD66" s="272"/>
      <c r="AE66" s="272"/>
      <c r="AF66" s="209"/>
      <c r="AG66" s="209"/>
      <c r="AH66" s="209"/>
      <c r="AI66" s="209"/>
      <c r="AJ66" s="209"/>
      <c r="AK66" s="209"/>
      <c r="AL66" s="272"/>
      <c r="AM66" s="272"/>
      <c r="AN66" s="272"/>
      <c r="AO66" s="272"/>
      <c r="AP66" s="272"/>
      <c r="AQ66" s="272"/>
      <c r="AR66" s="209"/>
      <c r="AS66" s="209"/>
      <c r="AT66" s="209"/>
      <c r="AU66" s="272"/>
      <c r="AV66" s="272"/>
      <c r="AW66" s="272"/>
      <c r="AX66" s="272"/>
      <c r="AY66" s="272"/>
      <c r="AZ66" s="272"/>
      <c r="BA66" s="209"/>
      <c r="BB66" s="209"/>
      <c r="BC66" s="209"/>
      <c r="BD66" s="209"/>
      <c r="BE66" s="209"/>
      <c r="BF66" s="209"/>
      <c r="BG66" s="209"/>
      <c r="BH66" s="286"/>
      <c r="BI66" s="307"/>
      <c r="BL66" s="232"/>
      <c r="BM66" s="232"/>
      <c r="BN66" s="232"/>
      <c r="BO66" s="232"/>
      <c r="BP66" s="232"/>
      <c r="BQ66" s="208"/>
      <c r="BR66" s="208"/>
      <c r="BS66" s="208"/>
      <c r="BT66" s="208"/>
      <c r="BU66" s="208"/>
      <c r="BV66" s="208"/>
      <c r="BW66" s="208"/>
    </row>
    <row r="67" spans="15:75" s="230" customFormat="1">
      <c r="O67" s="272"/>
      <c r="P67" s="272"/>
      <c r="Q67" s="272"/>
      <c r="R67" s="272"/>
      <c r="S67" s="272"/>
      <c r="T67" s="272"/>
      <c r="U67" s="272"/>
      <c r="V67" s="209"/>
      <c r="W67" s="209"/>
      <c r="X67" s="209"/>
      <c r="Y67" s="272"/>
      <c r="Z67" s="272"/>
      <c r="AA67" s="272"/>
      <c r="AB67" s="272"/>
      <c r="AC67" s="272"/>
      <c r="AD67" s="272"/>
      <c r="AE67" s="272"/>
      <c r="AF67" s="209"/>
      <c r="AG67" s="209"/>
      <c r="AH67" s="209"/>
      <c r="AI67" s="209"/>
      <c r="AJ67" s="209"/>
      <c r="AK67" s="209"/>
      <c r="AL67" s="272"/>
      <c r="AM67" s="272"/>
      <c r="AN67" s="272"/>
      <c r="AO67" s="272"/>
      <c r="AP67" s="272"/>
      <c r="AQ67" s="272"/>
      <c r="AR67" s="209"/>
      <c r="AS67" s="209"/>
      <c r="AT67" s="209"/>
      <c r="AU67" s="272"/>
      <c r="AV67" s="272"/>
      <c r="AW67" s="272"/>
      <c r="AX67" s="272"/>
      <c r="AY67" s="272"/>
      <c r="AZ67" s="272"/>
      <c r="BA67" s="209"/>
      <c r="BB67" s="209"/>
      <c r="BC67" s="209"/>
      <c r="BD67" s="209"/>
      <c r="BE67" s="209"/>
      <c r="BF67" s="209"/>
      <c r="BG67" s="209"/>
      <c r="BH67" s="286"/>
      <c r="BI67" s="307"/>
      <c r="BL67" s="232"/>
      <c r="BM67" s="232"/>
      <c r="BN67" s="232"/>
      <c r="BO67" s="232"/>
      <c r="BP67" s="232"/>
      <c r="BQ67" s="208"/>
      <c r="BR67" s="208"/>
      <c r="BS67" s="208"/>
      <c r="BT67" s="208"/>
      <c r="BU67" s="208"/>
      <c r="BV67" s="208"/>
      <c r="BW67" s="208"/>
    </row>
    <row r="68" spans="15:75" s="230" customFormat="1">
      <c r="O68" s="272"/>
      <c r="P68" s="272"/>
      <c r="Q68" s="272"/>
      <c r="R68" s="272"/>
      <c r="S68" s="272"/>
      <c r="T68" s="272"/>
      <c r="U68" s="272"/>
      <c r="V68" s="209"/>
      <c r="W68" s="209"/>
      <c r="X68" s="209"/>
      <c r="Y68" s="272"/>
      <c r="Z68" s="272"/>
      <c r="AA68" s="272"/>
      <c r="AB68" s="272"/>
      <c r="AC68" s="272"/>
      <c r="AD68" s="272"/>
      <c r="AE68" s="272"/>
      <c r="AF68" s="209"/>
      <c r="AG68" s="209"/>
      <c r="AH68" s="209"/>
      <c r="AI68" s="209"/>
      <c r="AJ68" s="209"/>
      <c r="AK68" s="209"/>
      <c r="AL68" s="272"/>
      <c r="AM68" s="272"/>
      <c r="AN68" s="272"/>
      <c r="AO68" s="272"/>
      <c r="AP68" s="272"/>
      <c r="AQ68" s="272"/>
      <c r="AR68" s="209"/>
      <c r="AS68" s="209"/>
      <c r="AT68" s="209"/>
      <c r="AU68" s="272"/>
      <c r="AV68" s="272"/>
      <c r="AW68" s="272"/>
      <c r="AX68" s="272"/>
      <c r="AY68" s="272"/>
      <c r="AZ68" s="272"/>
      <c r="BA68" s="209"/>
      <c r="BB68" s="209"/>
      <c r="BC68" s="209"/>
      <c r="BD68" s="209"/>
      <c r="BE68" s="209"/>
      <c r="BF68" s="209"/>
      <c r="BG68" s="209"/>
      <c r="BH68" s="286"/>
      <c r="BI68" s="307"/>
      <c r="BL68" s="232"/>
      <c r="BM68" s="232"/>
      <c r="BN68" s="232"/>
      <c r="BO68" s="232"/>
      <c r="BP68" s="232"/>
      <c r="BQ68" s="208"/>
      <c r="BR68" s="208"/>
      <c r="BS68" s="208"/>
      <c r="BT68" s="208"/>
      <c r="BU68" s="208"/>
      <c r="BV68" s="208"/>
      <c r="BW68" s="208"/>
    </row>
    <row r="69" spans="15:75" s="230" customFormat="1">
      <c r="O69" s="272"/>
      <c r="P69" s="272"/>
      <c r="Q69" s="272"/>
      <c r="R69" s="272"/>
      <c r="S69" s="272"/>
      <c r="T69" s="272"/>
      <c r="U69" s="272"/>
      <c r="V69" s="209"/>
      <c r="W69" s="209"/>
      <c r="X69" s="209"/>
      <c r="Y69" s="272"/>
      <c r="Z69" s="272"/>
      <c r="AA69" s="272"/>
      <c r="AB69" s="272"/>
      <c r="AC69" s="272"/>
      <c r="AD69" s="272"/>
      <c r="AE69" s="272"/>
      <c r="AF69" s="209"/>
      <c r="AG69" s="209"/>
      <c r="AH69" s="209"/>
      <c r="AI69" s="209"/>
      <c r="AJ69" s="209"/>
      <c r="AK69" s="209"/>
      <c r="AL69" s="272"/>
      <c r="AM69" s="272"/>
      <c r="AN69" s="272"/>
      <c r="AO69" s="272"/>
      <c r="AP69" s="272"/>
      <c r="AQ69" s="272"/>
      <c r="AR69" s="209"/>
      <c r="AS69" s="209"/>
      <c r="AT69" s="209"/>
      <c r="AU69" s="272"/>
      <c r="AV69" s="272"/>
      <c r="AW69" s="272"/>
      <c r="AX69" s="272"/>
      <c r="AY69" s="272"/>
      <c r="AZ69" s="272"/>
      <c r="BA69" s="209"/>
      <c r="BB69" s="209"/>
      <c r="BC69" s="209"/>
      <c r="BD69" s="209"/>
      <c r="BE69" s="209"/>
      <c r="BF69" s="209"/>
      <c r="BG69" s="209"/>
      <c r="BH69" s="286"/>
      <c r="BI69" s="307"/>
      <c r="BL69" s="232"/>
      <c r="BM69" s="232"/>
      <c r="BN69" s="232"/>
      <c r="BO69" s="232"/>
      <c r="BP69" s="232"/>
      <c r="BQ69" s="208"/>
      <c r="BR69" s="208"/>
      <c r="BS69" s="208"/>
      <c r="BT69" s="208"/>
      <c r="BU69" s="208"/>
      <c r="BV69" s="208"/>
      <c r="BW69" s="208"/>
    </row>
    <row r="70" spans="15:75" s="230" customFormat="1">
      <c r="O70" s="272"/>
      <c r="P70" s="272"/>
      <c r="Q70" s="272"/>
      <c r="R70" s="272"/>
      <c r="S70" s="272"/>
      <c r="T70" s="272"/>
      <c r="U70" s="272"/>
      <c r="V70" s="209"/>
      <c r="W70" s="209"/>
      <c r="X70" s="209"/>
      <c r="Y70" s="272"/>
      <c r="Z70" s="272"/>
      <c r="AA70" s="272"/>
      <c r="AB70" s="272"/>
      <c r="AC70" s="272"/>
      <c r="AD70" s="272"/>
      <c r="AE70" s="272"/>
      <c r="AF70" s="209"/>
      <c r="AG70" s="209"/>
      <c r="AH70" s="209"/>
      <c r="AI70" s="209"/>
      <c r="AJ70" s="209"/>
      <c r="AK70" s="209"/>
      <c r="AL70" s="272"/>
      <c r="AM70" s="272"/>
      <c r="AN70" s="272"/>
      <c r="AO70" s="272"/>
      <c r="AP70" s="272"/>
      <c r="AQ70" s="272"/>
      <c r="AR70" s="209"/>
      <c r="AS70" s="209"/>
      <c r="AT70" s="209"/>
      <c r="AU70" s="272"/>
      <c r="AV70" s="272"/>
      <c r="AW70" s="272"/>
      <c r="AX70" s="272"/>
      <c r="AY70" s="272"/>
      <c r="AZ70" s="272"/>
      <c r="BA70" s="209"/>
      <c r="BB70" s="209"/>
      <c r="BC70" s="209"/>
      <c r="BD70" s="209"/>
      <c r="BE70" s="209"/>
      <c r="BF70" s="209"/>
      <c r="BG70" s="209"/>
      <c r="BH70" s="286"/>
      <c r="BI70" s="307"/>
      <c r="BL70" s="232"/>
      <c r="BM70" s="232"/>
      <c r="BN70" s="232"/>
      <c r="BO70" s="232"/>
      <c r="BP70" s="232"/>
      <c r="BQ70" s="208"/>
      <c r="BR70" s="208"/>
      <c r="BS70" s="208"/>
      <c r="BT70" s="208"/>
      <c r="BU70" s="208"/>
      <c r="BV70" s="208"/>
      <c r="BW70" s="208"/>
    </row>
    <row r="71" spans="15:75" s="230" customFormat="1">
      <c r="O71" s="272"/>
      <c r="P71" s="272"/>
      <c r="Q71" s="272"/>
      <c r="R71" s="272"/>
      <c r="S71" s="272"/>
      <c r="T71" s="272"/>
      <c r="U71" s="272"/>
      <c r="V71" s="209"/>
      <c r="W71" s="209"/>
      <c r="X71" s="209"/>
      <c r="Y71" s="272"/>
      <c r="Z71" s="272"/>
      <c r="AA71" s="272"/>
      <c r="AB71" s="272"/>
      <c r="AC71" s="272"/>
      <c r="AD71" s="272"/>
      <c r="AE71" s="272"/>
      <c r="AF71" s="209"/>
      <c r="AG71" s="209"/>
      <c r="AH71" s="209"/>
      <c r="AI71" s="209"/>
      <c r="AJ71" s="209"/>
      <c r="AK71" s="209"/>
      <c r="AL71" s="272"/>
      <c r="AM71" s="272"/>
      <c r="AN71" s="272"/>
      <c r="AO71" s="272"/>
      <c r="AP71" s="272"/>
      <c r="AQ71" s="272"/>
      <c r="AR71" s="209"/>
      <c r="AS71" s="209"/>
      <c r="AT71" s="209"/>
      <c r="AU71" s="272"/>
      <c r="AV71" s="272"/>
      <c r="AW71" s="272"/>
      <c r="AX71" s="272"/>
      <c r="AY71" s="272"/>
      <c r="AZ71" s="272"/>
      <c r="BA71" s="209"/>
      <c r="BB71" s="209"/>
      <c r="BC71" s="209"/>
      <c r="BD71" s="209"/>
      <c r="BE71" s="209"/>
      <c r="BF71" s="209"/>
      <c r="BG71" s="209"/>
      <c r="BH71" s="286"/>
      <c r="BI71" s="307"/>
      <c r="BL71" s="232"/>
      <c r="BM71" s="232"/>
      <c r="BN71" s="232"/>
      <c r="BO71" s="232"/>
      <c r="BP71" s="232"/>
      <c r="BQ71" s="208"/>
      <c r="BR71" s="208"/>
      <c r="BS71" s="208"/>
      <c r="BT71" s="208"/>
      <c r="BU71" s="208"/>
      <c r="BV71" s="208"/>
      <c r="BW71" s="208"/>
    </row>
    <row r="72" spans="15:75" s="230" customFormat="1">
      <c r="O72" s="272"/>
      <c r="P72" s="272"/>
      <c r="Q72" s="272"/>
      <c r="R72" s="272"/>
      <c r="S72" s="272"/>
      <c r="T72" s="272"/>
      <c r="U72" s="272"/>
      <c r="V72" s="209"/>
      <c r="W72" s="209"/>
      <c r="X72" s="209"/>
      <c r="Y72" s="272"/>
      <c r="Z72" s="272"/>
      <c r="AA72" s="272"/>
      <c r="AB72" s="272"/>
      <c r="AC72" s="272"/>
      <c r="AD72" s="272"/>
      <c r="AE72" s="272"/>
      <c r="AF72" s="209"/>
      <c r="AG72" s="209"/>
      <c r="AH72" s="209"/>
      <c r="AI72" s="209"/>
      <c r="AJ72" s="209"/>
      <c r="AK72" s="209"/>
      <c r="AL72" s="272"/>
      <c r="AM72" s="272"/>
      <c r="AN72" s="272"/>
      <c r="AO72" s="272"/>
      <c r="AP72" s="272"/>
      <c r="AQ72" s="272"/>
      <c r="AR72" s="209"/>
      <c r="AS72" s="209"/>
      <c r="AT72" s="209"/>
      <c r="AU72" s="272"/>
      <c r="AV72" s="272"/>
      <c r="AW72" s="272"/>
      <c r="AX72" s="272"/>
      <c r="AY72" s="272"/>
      <c r="AZ72" s="272"/>
      <c r="BA72" s="209"/>
      <c r="BB72" s="209"/>
      <c r="BC72" s="209"/>
      <c r="BD72" s="209"/>
      <c r="BE72" s="209"/>
      <c r="BF72" s="209"/>
      <c r="BG72" s="209"/>
      <c r="BH72" s="286"/>
      <c r="BI72" s="307"/>
      <c r="BL72" s="232"/>
      <c r="BM72" s="232"/>
      <c r="BN72" s="232"/>
      <c r="BO72" s="232"/>
      <c r="BP72" s="232"/>
      <c r="BQ72" s="208"/>
      <c r="BR72" s="208"/>
      <c r="BS72" s="208"/>
      <c r="BT72" s="208"/>
      <c r="BU72" s="208"/>
      <c r="BV72" s="208"/>
      <c r="BW72" s="208"/>
    </row>
    <row r="73" spans="15:75" s="230" customFormat="1">
      <c r="O73" s="272"/>
      <c r="P73" s="272"/>
      <c r="Q73" s="272"/>
      <c r="R73" s="272"/>
      <c r="S73" s="272"/>
      <c r="T73" s="272"/>
      <c r="U73" s="272"/>
      <c r="V73" s="209"/>
      <c r="W73" s="209"/>
      <c r="X73" s="209"/>
      <c r="Y73" s="272"/>
      <c r="Z73" s="272"/>
      <c r="AA73" s="272"/>
      <c r="AB73" s="272"/>
      <c r="AC73" s="272"/>
      <c r="AD73" s="272"/>
      <c r="AE73" s="272"/>
      <c r="AF73" s="209"/>
      <c r="AG73" s="209"/>
      <c r="AH73" s="209"/>
      <c r="AI73" s="209"/>
      <c r="AJ73" s="209"/>
      <c r="AK73" s="209"/>
      <c r="AL73" s="272"/>
      <c r="AM73" s="272"/>
      <c r="AN73" s="272"/>
      <c r="AO73" s="272"/>
      <c r="AP73" s="272"/>
      <c r="AQ73" s="272"/>
      <c r="AR73" s="209"/>
      <c r="AS73" s="209"/>
      <c r="AT73" s="209"/>
      <c r="AU73" s="272"/>
      <c r="AV73" s="272"/>
      <c r="AW73" s="272"/>
      <c r="AX73" s="272"/>
      <c r="AY73" s="272"/>
      <c r="AZ73" s="272"/>
      <c r="BA73" s="209"/>
      <c r="BB73" s="209"/>
      <c r="BC73" s="209"/>
      <c r="BD73" s="209"/>
      <c r="BE73" s="209"/>
      <c r="BF73" s="209"/>
      <c r="BG73" s="209"/>
      <c r="BH73" s="286"/>
      <c r="BI73" s="307"/>
      <c r="BL73" s="232"/>
      <c r="BM73" s="232"/>
      <c r="BN73" s="232"/>
      <c r="BO73" s="232"/>
      <c r="BP73" s="232"/>
      <c r="BQ73" s="208"/>
      <c r="BR73" s="208"/>
      <c r="BS73" s="208"/>
      <c r="BT73" s="208"/>
      <c r="BU73" s="208"/>
      <c r="BV73" s="208"/>
      <c r="BW73" s="208"/>
    </row>
    <row r="74" spans="15:75" s="230" customFormat="1">
      <c r="O74" s="272"/>
      <c r="P74" s="272"/>
      <c r="Q74" s="272"/>
      <c r="R74" s="272"/>
      <c r="S74" s="272"/>
      <c r="T74" s="272"/>
      <c r="U74" s="272"/>
      <c r="V74" s="209"/>
      <c r="W74" s="209"/>
      <c r="X74" s="209"/>
      <c r="Y74" s="272"/>
      <c r="Z74" s="272"/>
      <c r="AA74" s="272"/>
      <c r="AB74" s="272"/>
      <c r="AC74" s="272"/>
      <c r="AD74" s="272"/>
      <c r="AE74" s="272"/>
      <c r="AF74" s="209"/>
      <c r="AG74" s="209"/>
      <c r="AH74" s="209"/>
      <c r="AI74" s="209"/>
      <c r="AJ74" s="209"/>
      <c r="AK74" s="209"/>
      <c r="AL74" s="272"/>
      <c r="AM74" s="272"/>
      <c r="AN74" s="272"/>
      <c r="AO74" s="272"/>
      <c r="AP74" s="272"/>
      <c r="AQ74" s="272"/>
      <c r="AR74" s="209"/>
      <c r="AS74" s="209"/>
      <c r="AT74" s="209"/>
      <c r="AU74" s="272"/>
      <c r="AV74" s="272"/>
      <c r="AW74" s="272"/>
      <c r="AX74" s="272"/>
      <c r="AY74" s="272"/>
      <c r="AZ74" s="272"/>
      <c r="BA74" s="209"/>
      <c r="BB74" s="209"/>
      <c r="BC74" s="209"/>
      <c r="BD74" s="209"/>
      <c r="BE74" s="209"/>
      <c r="BF74" s="209"/>
      <c r="BG74" s="209"/>
      <c r="BH74" s="286"/>
      <c r="BI74" s="307"/>
      <c r="BL74" s="232"/>
      <c r="BM74" s="232"/>
      <c r="BN74" s="232"/>
      <c r="BO74" s="232"/>
      <c r="BP74" s="232"/>
      <c r="BQ74" s="208"/>
      <c r="BR74" s="208"/>
      <c r="BS74" s="208"/>
      <c r="BT74" s="208"/>
      <c r="BU74" s="208"/>
      <c r="BV74" s="208"/>
      <c r="BW74" s="208"/>
    </row>
    <row r="75" spans="15:75" s="230" customFormat="1">
      <c r="O75" s="272"/>
      <c r="P75" s="272"/>
      <c r="Q75" s="272"/>
      <c r="R75" s="272"/>
      <c r="S75" s="272"/>
      <c r="T75" s="272"/>
      <c r="U75" s="272"/>
      <c r="V75" s="209"/>
      <c r="W75" s="209"/>
      <c r="X75" s="209"/>
      <c r="Y75" s="272"/>
      <c r="Z75" s="272"/>
      <c r="AA75" s="272"/>
      <c r="AB75" s="272"/>
      <c r="AC75" s="272"/>
      <c r="AD75" s="272"/>
      <c r="AE75" s="272"/>
      <c r="AF75" s="209"/>
      <c r="AG75" s="209"/>
      <c r="AH75" s="209"/>
      <c r="AI75" s="209"/>
      <c r="AJ75" s="209"/>
      <c r="AK75" s="209"/>
      <c r="AL75" s="272"/>
      <c r="AM75" s="272"/>
      <c r="AN75" s="272"/>
      <c r="AO75" s="272"/>
      <c r="AP75" s="272"/>
      <c r="AQ75" s="272"/>
      <c r="AR75" s="209"/>
      <c r="AS75" s="209"/>
      <c r="AT75" s="209"/>
      <c r="AU75" s="272"/>
      <c r="AV75" s="272"/>
      <c r="AW75" s="272"/>
      <c r="AX75" s="272"/>
      <c r="AY75" s="272"/>
      <c r="AZ75" s="272"/>
      <c r="BA75" s="209"/>
      <c r="BB75" s="209"/>
      <c r="BC75" s="209"/>
      <c r="BD75" s="209"/>
      <c r="BE75" s="209"/>
      <c r="BF75" s="209"/>
      <c r="BG75" s="209"/>
      <c r="BH75" s="286"/>
      <c r="BI75" s="307"/>
      <c r="BL75" s="232"/>
      <c r="BM75" s="232"/>
      <c r="BN75" s="232"/>
      <c r="BO75" s="232"/>
      <c r="BP75" s="232"/>
      <c r="BQ75" s="208"/>
      <c r="BR75" s="208"/>
      <c r="BS75" s="208"/>
      <c r="BT75" s="208"/>
      <c r="BU75" s="208"/>
      <c r="BV75" s="208"/>
      <c r="BW75" s="208"/>
    </row>
  </sheetData>
  <sheetProtection formatCells="0" selectLockedCells="1"/>
  <dataConsolidate/>
  <mergeCells count="22">
    <mergeCell ref="H3:I3"/>
    <mergeCell ref="H4:I4"/>
    <mergeCell ref="C6:I6"/>
    <mergeCell ref="C7:I7"/>
    <mergeCell ref="D1:L1"/>
    <mergeCell ref="A1:B1"/>
    <mergeCell ref="A3:B3"/>
    <mergeCell ref="A4:B4"/>
    <mergeCell ref="A6:B6"/>
    <mergeCell ref="A7:B7"/>
    <mergeCell ref="AL17:AQ17"/>
    <mergeCell ref="Y4:AD4"/>
    <mergeCell ref="C17:D17"/>
    <mergeCell ref="E17:F17"/>
    <mergeCell ref="O17:T17"/>
    <mergeCell ref="Y17:AD17"/>
    <mergeCell ref="N13:T13"/>
    <mergeCell ref="N8:T8"/>
    <mergeCell ref="N9:T9"/>
    <mergeCell ref="N10:T10"/>
    <mergeCell ref="N11:T11"/>
    <mergeCell ref="N12:T12"/>
  </mergeCells>
  <phoneticPr fontId="9"/>
  <conditionalFormatting sqref="M6:M12 AG10:AG14 BD53:BG56">
    <cfRule type="cellIs" dxfId="2" priority="3" stopIfTrue="1" operator="equal">
      <formula>0</formula>
    </cfRule>
  </conditionalFormatting>
  <conditionalFormatting sqref="AH53:AJ56">
    <cfRule type="cellIs" dxfId="1" priority="2" stopIfTrue="1" operator="equal">
      <formula>0</formula>
    </cfRule>
  </conditionalFormatting>
  <conditionalFormatting sqref="BB10:BB14">
    <cfRule type="cellIs" dxfId="0" priority="1" stopIfTrue="1" operator="equal">
      <formula>0</formula>
    </cfRule>
  </conditionalFormatting>
  <dataValidations count="23">
    <dataValidation type="list" allowBlank="1" showInputMessage="1" sqref="BQ3:BR3" xr:uid="{00000000-0002-0000-0200-000000000000}">
      <formula1>#REF!</formula1>
    </dataValidation>
    <dataValidation type="list" allowBlank="1" showInputMessage="1" sqref="B44:B62 A19:A43" xr:uid="{00000000-0002-0000-0200-000001000000}">
      <formula1>$BJ$2</formula1>
    </dataValidation>
    <dataValidation imeMode="halfAlpha" allowBlank="1" showInputMessage="1" showErrorMessage="1" sqref="H19:J62" xr:uid="{00000000-0002-0000-0200-000003000000}"/>
    <dataValidation type="list" allowBlank="1" showInputMessage="1" showErrorMessage="1" sqref="X5:X13" xr:uid="{00000000-0002-0000-0200-000004000000}">
      <formula1>$BI$3:$BL$3</formula1>
    </dataValidation>
    <dataValidation type="list" allowBlank="1" showInputMessage="1" showErrorMessage="1" sqref="H63" xr:uid="{00000000-0002-0000-0200-000005000000}">
      <formula1>$BI$3:$BI$6</formula1>
    </dataValidation>
    <dataValidation type="list" allowBlank="1" showInputMessage="1" showErrorMessage="1" sqref="X44:X62 N44:N62 AK44:AK62" xr:uid="{00000000-0002-0000-0200-000006000000}">
      <formula1>$BK$19:$BK$37</formula1>
    </dataValidation>
    <dataValidation type="list" allowBlank="1" showInputMessage="1" showErrorMessage="1" sqref="I10:J13 BL3:BP3" xr:uid="{00000000-0002-0000-0200-000011000000}">
      <formula1>#REF!</formula1>
    </dataValidation>
    <dataValidation type="list" allowBlank="1" showInputMessage="1" showErrorMessage="1" sqref="BB63 AG63 AS63 W63 AK63 N63" xr:uid="{00000000-0002-0000-0200-000014000000}">
      <formula1>INDIRECT(#REF!)</formula1>
    </dataValidation>
    <dataValidation type="list" allowBlank="1" showInputMessage="1" showErrorMessage="1" sqref="X63 AT63" xr:uid="{00000000-0002-0000-0200-000015000000}">
      <formula1>INDIRECT($W63)</formula1>
    </dataValidation>
    <dataValidation type="whole" allowBlank="1" showInputMessage="1" showErrorMessage="1" errorTitle="お願い" error="数字は１マスに１つずつ入れてください。" sqref="Y5:AE13 Y18:AE62" xr:uid="{00000000-0002-0000-0200-000018000000}">
      <formula1>0</formula1>
      <formula2>9</formula2>
    </dataValidation>
    <dataValidation type="whole" allowBlank="1" showInputMessage="1" showErrorMessage="1" sqref="AL18:AQ62 O18:U62" xr:uid="{00000000-0002-0000-0200-000019000000}">
      <formula1>0</formula1>
      <formula2>9</formula2>
    </dataValidation>
    <dataValidation operator="equal" allowBlank="1" showInputMessage="1" showErrorMessage="1" error="生年月日は西暦で、１～９月（日）は０１～０９のように入力してください。" sqref="K63" xr:uid="{00000000-0002-0000-0200-00001C000000}"/>
    <dataValidation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" xr:uid="{00000000-0002-0000-0200-00001D000000}"/>
    <dataValidation type="list" allowBlank="1" showInputMessage="1" sqref="B63" xr:uid="{00000000-0002-0000-0200-00001E000000}">
      <formula1>$BJ$4</formula1>
    </dataValidation>
    <dataValidation allowBlank="1" showInputMessage="1" sqref="BR6:BV9 B19:B43 G4:H4" xr:uid="{00000000-0002-0000-0200-00001F000000}"/>
    <dataValidation errorStyle="information" allowBlank="1" showInputMessage="1" showErrorMessage="1" errorTitle="リレー複数登録の場合" error="リストからA,B,C・・・を選択して下さい" sqref="BG63 AH63:AI63 AJ19:AJ63 BC63 BD44:BF63 BG19:BG48" xr:uid="{00000000-0002-0000-0200-000020000000}"/>
    <dataValidation imeMode="halfKatakana" allowBlank="1" showInputMessage="1" showErrorMessage="1" sqref="E19:H63 S5:S7 V8:V13" xr:uid="{00000000-0002-0000-0200-000021000000}"/>
    <dataValidation type="list" allowBlank="1" showInputMessage="1" showErrorMessage="1" sqref="AK19:AK43 N19:N43 X19:X43" xr:uid="{00000000-0002-0000-0200-000022000000}">
      <formula1>$BH$19:$BH$36</formula1>
    </dataValidation>
    <dataValidation type="list" allowBlank="1" showInputMessage="1" showErrorMessage="1" sqref="BC19:BC43 BB44:BC62" xr:uid="{00000000-0002-0000-0200-000002000000}">
      <formula1>$BI$2</formula1>
    </dataValidation>
    <dataValidation type="list" allowBlank="1" showInputMessage="1" showErrorMessage="1" sqref="BD19:BF43" xr:uid="{F1AEA992-ED49-46B1-9BF1-1536DA403B3F}">
      <formula1>$BO$2</formula1>
    </dataValidation>
    <dataValidation operator="equal" allowBlank="1" showInputMessage="1" sqref="G19:H63 L19:M63 J19:J63" xr:uid="{00000000-0002-0000-0200-00001A000000}"/>
    <dataValidation imeMode="halfKatakana" allowBlank="1" showInputMessage="1" showErrorMessage="1" error="7文字以内で入力してください。または、市立・町立・村立は省略してください。または、小学校は「小」、中学校は「中」、高校は「高」、大学は「大」と省略してください。" sqref="G3:H3" xr:uid="{00000000-0002-0000-0200-000017000000}"/>
    <dataValidation type="custom" allowBlank="1" showInputMessage="1" showErrorMessage="1" error="文字数をご確認ください。「キャンセル」を押して再入力して下さい。市立・町立・村立は省略し、小学校は「小」、中学校は「中」、高校は「高」、大学は「大」と省略してください。" sqref="E5:F5 H5:J5 O5" xr:uid="{00000000-0002-0000-0200-00001B000000}">
      <formula1>AND(IF(ISERROR(FIND("市立",E5,1)),0,FIND("市立",E5,1))+IF(ISERROR(FIND("町立",E5,1)),0,FIND("町立",E5,1))+IF(ISERROR(FIND("村立",E5,1)),0,FIND("村立",E5,1))+IF(ISERROR(FIND("学校",E5,1)),0,FIND("学校",E5,1))+IF(ISERROR(FIND("高校",E5,1)),0,FIND("高校",E5,1))=0,LENB(E5)&lt;15)</formula1>
    </dataValidation>
  </dataValidations>
  <pageMargins left="0.39370078740157483" right="0.39370078740157483" top="0.59055118110236227" bottom="0.59055118110236227" header="0.51181102362204722" footer="0.51181102362204722"/>
  <pageSetup paperSize="9" scale="70" orientation="landscape" verticalDpi="4294967293" r:id="rId1"/>
  <headerFooter alignWithMargins="0"/>
  <colBreaks count="1" manualBreakCount="1">
    <brk id="5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70C0"/>
  </sheetPr>
  <dimension ref="A1:AU36"/>
  <sheetViews>
    <sheetView view="pageBreakPreview" zoomScaleNormal="100" zoomScaleSheetLayoutView="100" workbookViewId="0">
      <pane xSplit="1" ySplit="5" topLeftCell="B6" activePane="bottomRight" state="frozen"/>
      <selection activeCell="O6" sqref="O6"/>
      <selection pane="topRight" activeCell="O6" sqref="O6"/>
      <selection pane="bottomLeft" activeCell="O6" sqref="O6"/>
      <selection pane="bottomRight" activeCell="A6" sqref="A6"/>
    </sheetView>
  </sheetViews>
  <sheetFormatPr defaultColWidth="3.6640625" defaultRowHeight="24" customHeight="1"/>
  <cols>
    <col min="1" max="1" width="7.109375" style="179" customWidth="1"/>
    <col min="2" max="2" width="18.6640625" style="179" customWidth="1"/>
    <col min="3" max="3" width="8.6640625" style="179" customWidth="1"/>
    <col min="4" max="4" width="4.6640625" style="179" customWidth="1"/>
    <col min="5" max="5" width="3.77734375" style="179" customWidth="1"/>
    <col min="6" max="6" width="4" style="179" bestFit="1" customWidth="1"/>
    <col min="7" max="10" width="3.6640625" style="179"/>
    <col min="11" max="13" width="3.6640625" style="179" customWidth="1"/>
    <col min="14" max="14" width="3.6640625" style="179"/>
    <col min="15" max="15" width="3.6640625" style="179" customWidth="1"/>
    <col min="16" max="256" width="3.6640625" style="179"/>
    <col min="257" max="257" width="7.109375" style="179" customWidth="1"/>
    <col min="258" max="258" width="18.6640625" style="179" customWidth="1"/>
    <col min="259" max="259" width="8.6640625" style="179" customWidth="1"/>
    <col min="260" max="260" width="4.6640625" style="179" customWidth="1"/>
    <col min="261" max="261" width="3.77734375" style="179" customWidth="1"/>
    <col min="262" max="262" width="4" style="179" bestFit="1" customWidth="1"/>
    <col min="263" max="268" width="3.6640625" style="179"/>
    <col min="269" max="269" width="4" style="179" bestFit="1" customWidth="1"/>
    <col min="270" max="512" width="3.6640625" style="179"/>
    <col min="513" max="513" width="7.109375" style="179" customWidth="1"/>
    <col min="514" max="514" width="18.6640625" style="179" customWidth="1"/>
    <col min="515" max="515" width="8.6640625" style="179" customWidth="1"/>
    <col min="516" max="516" width="4.6640625" style="179" customWidth="1"/>
    <col min="517" max="517" width="3.77734375" style="179" customWidth="1"/>
    <col min="518" max="518" width="4" style="179" bestFit="1" customWidth="1"/>
    <col min="519" max="524" width="3.6640625" style="179"/>
    <col min="525" max="525" width="4" style="179" bestFit="1" customWidth="1"/>
    <col min="526" max="768" width="3.6640625" style="179"/>
    <col min="769" max="769" width="7.109375" style="179" customWidth="1"/>
    <col min="770" max="770" width="18.6640625" style="179" customWidth="1"/>
    <col min="771" max="771" width="8.6640625" style="179" customWidth="1"/>
    <col min="772" max="772" width="4.6640625" style="179" customWidth="1"/>
    <col min="773" max="773" width="3.77734375" style="179" customWidth="1"/>
    <col min="774" max="774" width="4" style="179" bestFit="1" customWidth="1"/>
    <col min="775" max="780" width="3.6640625" style="179"/>
    <col min="781" max="781" width="4" style="179" bestFit="1" customWidth="1"/>
    <col min="782" max="1024" width="3.6640625" style="179"/>
    <col min="1025" max="1025" width="7.109375" style="179" customWidth="1"/>
    <col min="1026" max="1026" width="18.6640625" style="179" customWidth="1"/>
    <col min="1027" max="1027" width="8.6640625" style="179" customWidth="1"/>
    <col min="1028" max="1028" width="4.6640625" style="179" customWidth="1"/>
    <col min="1029" max="1029" width="3.77734375" style="179" customWidth="1"/>
    <col min="1030" max="1030" width="4" style="179" bestFit="1" customWidth="1"/>
    <col min="1031" max="1036" width="3.6640625" style="179"/>
    <col min="1037" max="1037" width="4" style="179" bestFit="1" customWidth="1"/>
    <col min="1038" max="1280" width="3.6640625" style="179"/>
    <col min="1281" max="1281" width="7.109375" style="179" customWidth="1"/>
    <col min="1282" max="1282" width="18.6640625" style="179" customWidth="1"/>
    <col min="1283" max="1283" width="8.6640625" style="179" customWidth="1"/>
    <col min="1284" max="1284" width="4.6640625" style="179" customWidth="1"/>
    <col min="1285" max="1285" width="3.77734375" style="179" customWidth="1"/>
    <col min="1286" max="1286" width="4" style="179" bestFit="1" customWidth="1"/>
    <col min="1287" max="1292" width="3.6640625" style="179"/>
    <col min="1293" max="1293" width="4" style="179" bestFit="1" customWidth="1"/>
    <col min="1294" max="1536" width="3.6640625" style="179"/>
    <col min="1537" max="1537" width="7.109375" style="179" customWidth="1"/>
    <col min="1538" max="1538" width="18.6640625" style="179" customWidth="1"/>
    <col min="1539" max="1539" width="8.6640625" style="179" customWidth="1"/>
    <col min="1540" max="1540" width="4.6640625" style="179" customWidth="1"/>
    <col min="1541" max="1541" width="3.77734375" style="179" customWidth="1"/>
    <col min="1542" max="1542" width="4" style="179" bestFit="1" customWidth="1"/>
    <col min="1543" max="1548" width="3.6640625" style="179"/>
    <col min="1549" max="1549" width="4" style="179" bestFit="1" customWidth="1"/>
    <col min="1550" max="1792" width="3.6640625" style="179"/>
    <col min="1793" max="1793" width="7.109375" style="179" customWidth="1"/>
    <col min="1794" max="1794" width="18.6640625" style="179" customWidth="1"/>
    <col min="1795" max="1795" width="8.6640625" style="179" customWidth="1"/>
    <col min="1796" max="1796" width="4.6640625" style="179" customWidth="1"/>
    <col min="1797" max="1797" width="3.77734375" style="179" customWidth="1"/>
    <col min="1798" max="1798" width="4" style="179" bestFit="1" customWidth="1"/>
    <col min="1799" max="1804" width="3.6640625" style="179"/>
    <col min="1805" max="1805" width="4" style="179" bestFit="1" customWidth="1"/>
    <col min="1806" max="2048" width="3.6640625" style="179"/>
    <col min="2049" max="2049" width="7.109375" style="179" customWidth="1"/>
    <col min="2050" max="2050" width="18.6640625" style="179" customWidth="1"/>
    <col min="2051" max="2051" width="8.6640625" style="179" customWidth="1"/>
    <col min="2052" max="2052" width="4.6640625" style="179" customWidth="1"/>
    <col min="2053" max="2053" width="3.77734375" style="179" customWidth="1"/>
    <col min="2054" max="2054" width="4" style="179" bestFit="1" customWidth="1"/>
    <col min="2055" max="2060" width="3.6640625" style="179"/>
    <col min="2061" max="2061" width="4" style="179" bestFit="1" customWidth="1"/>
    <col min="2062" max="2304" width="3.6640625" style="179"/>
    <col min="2305" max="2305" width="7.109375" style="179" customWidth="1"/>
    <col min="2306" max="2306" width="18.6640625" style="179" customWidth="1"/>
    <col min="2307" max="2307" width="8.6640625" style="179" customWidth="1"/>
    <col min="2308" max="2308" width="4.6640625" style="179" customWidth="1"/>
    <col min="2309" max="2309" width="3.77734375" style="179" customWidth="1"/>
    <col min="2310" max="2310" width="4" style="179" bestFit="1" customWidth="1"/>
    <col min="2311" max="2316" width="3.6640625" style="179"/>
    <col min="2317" max="2317" width="4" style="179" bestFit="1" customWidth="1"/>
    <col min="2318" max="2560" width="3.6640625" style="179"/>
    <col min="2561" max="2561" width="7.109375" style="179" customWidth="1"/>
    <col min="2562" max="2562" width="18.6640625" style="179" customWidth="1"/>
    <col min="2563" max="2563" width="8.6640625" style="179" customWidth="1"/>
    <col min="2564" max="2564" width="4.6640625" style="179" customWidth="1"/>
    <col min="2565" max="2565" width="3.77734375" style="179" customWidth="1"/>
    <col min="2566" max="2566" width="4" style="179" bestFit="1" customWidth="1"/>
    <col min="2567" max="2572" width="3.6640625" style="179"/>
    <col min="2573" max="2573" width="4" style="179" bestFit="1" customWidth="1"/>
    <col min="2574" max="2816" width="3.6640625" style="179"/>
    <col min="2817" max="2817" width="7.109375" style="179" customWidth="1"/>
    <col min="2818" max="2818" width="18.6640625" style="179" customWidth="1"/>
    <col min="2819" max="2819" width="8.6640625" style="179" customWidth="1"/>
    <col min="2820" max="2820" width="4.6640625" style="179" customWidth="1"/>
    <col min="2821" max="2821" width="3.77734375" style="179" customWidth="1"/>
    <col min="2822" max="2822" width="4" style="179" bestFit="1" customWidth="1"/>
    <col min="2823" max="2828" width="3.6640625" style="179"/>
    <col min="2829" max="2829" width="4" style="179" bestFit="1" customWidth="1"/>
    <col min="2830" max="3072" width="3.6640625" style="179"/>
    <col min="3073" max="3073" width="7.109375" style="179" customWidth="1"/>
    <col min="3074" max="3074" width="18.6640625" style="179" customWidth="1"/>
    <col min="3075" max="3075" width="8.6640625" style="179" customWidth="1"/>
    <col min="3076" max="3076" width="4.6640625" style="179" customWidth="1"/>
    <col min="3077" max="3077" width="3.77734375" style="179" customWidth="1"/>
    <col min="3078" max="3078" width="4" style="179" bestFit="1" customWidth="1"/>
    <col min="3079" max="3084" width="3.6640625" style="179"/>
    <col min="3085" max="3085" width="4" style="179" bestFit="1" customWidth="1"/>
    <col min="3086" max="3328" width="3.6640625" style="179"/>
    <col min="3329" max="3329" width="7.109375" style="179" customWidth="1"/>
    <col min="3330" max="3330" width="18.6640625" style="179" customWidth="1"/>
    <col min="3331" max="3331" width="8.6640625" style="179" customWidth="1"/>
    <col min="3332" max="3332" width="4.6640625" style="179" customWidth="1"/>
    <col min="3333" max="3333" width="3.77734375" style="179" customWidth="1"/>
    <col min="3334" max="3334" width="4" style="179" bestFit="1" customWidth="1"/>
    <col min="3335" max="3340" width="3.6640625" style="179"/>
    <col min="3341" max="3341" width="4" style="179" bestFit="1" customWidth="1"/>
    <col min="3342" max="3584" width="3.6640625" style="179"/>
    <col min="3585" max="3585" width="7.109375" style="179" customWidth="1"/>
    <col min="3586" max="3586" width="18.6640625" style="179" customWidth="1"/>
    <col min="3587" max="3587" width="8.6640625" style="179" customWidth="1"/>
    <col min="3588" max="3588" width="4.6640625" style="179" customWidth="1"/>
    <col min="3589" max="3589" width="3.77734375" style="179" customWidth="1"/>
    <col min="3590" max="3590" width="4" style="179" bestFit="1" customWidth="1"/>
    <col min="3591" max="3596" width="3.6640625" style="179"/>
    <col min="3597" max="3597" width="4" style="179" bestFit="1" customWidth="1"/>
    <col min="3598" max="3840" width="3.6640625" style="179"/>
    <col min="3841" max="3841" width="7.109375" style="179" customWidth="1"/>
    <col min="3842" max="3842" width="18.6640625" style="179" customWidth="1"/>
    <col min="3843" max="3843" width="8.6640625" style="179" customWidth="1"/>
    <col min="3844" max="3844" width="4.6640625" style="179" customWidth="1"/>
    <col min="3845" max="3845" width="3.77734375" style="179" customWidth="1"/>
    <col min="3846" max="3846" width="4" style="179" bestFit="1" customWidth="1"/>
    <col min="3847" max="3852" width="3.6640625" style="179"/>
    <col min="3853" max="3853" width="4" style="179" bestFit="1" customWidth="1"/>
    <col min="3854" max="4096" width="3.6640625" style="179"/>
    <col min="4097" max="4097" width="7.109375" style="179" customWidth="1"/>
    <col min="4098" max="4098" width="18.6640625" style="179" customWidth="1"/>
    <col min="4099" max="4099" width="8.6640625" style="179" customWidth="1"/>
    <col min="4100" max="4100" width="4.6640625" style="179" customWidth="1"/>
    <col min="4101" max="4101" width="3.77734375" style="179" customWidth="1"/>
    <col min="4102" max="4102" width="4" style="179" bestFit="1" customWidth="1"/>
    <col min="4103" max="4108" width="3.6640625" style="179"/>
    <col min="4109" max="4109" width="4" style="179" bestFit="1" customWidth="1"/>
    <col min="4110" max="4352" width="3.6640625" style="179"/>
    <col min="4353" max="4353" width="7.109375" style="179" customWidth="1"/>
    <col min="4354" max="4354" width="18.6640625" style="179" customWidth="1"/>
    <col min="4355" max="4355" width="8.6640625" style="179" customWidth="1"/>
    <col min="4356" max="4356" width="4.6640625" style="179" customWidth="1"/>
    <col min="4357" max="4357" width="3.77734375" style="179" customWidth="1"/>
    <col min="4358" max="4358" width="4" style="179" bestFit="1" customWidth="1"/>
    <col min="4359" max="4364" width="3.6640625" style="179"/>
    <col min="4365" max="4365" width="4" style="179" bestFit="1" customWidth="1"/>
    <col min="4366" max="4608" width="3.6640625" style="179"/>
    <col min="4609" max="4609" width="7.109375" style="179" customWidth="1"/>
    <col min="4610" max="4610" width="18.6640625" style="179" customWidth="1"/>
    <col min="4611" max="4611" width="8.6640625" style="179" customWidth="1"/>
    <col min="4612" max="4612" width="4.6640625" style="179" customWidth="1"/>
    <col min="4613" max="4613" width="3.77734375" style="179" customWidth="1"/>
    <col min="4614" max="4614" width="4" style="179" bestFit="1" customWidth="1"/>
    <col min="4615" max="4620" width="3.6640625" style="179"/>
    <col min="4621" max="4621" width="4" style="179" bestFit="1" customWidth="1"/>
    <col min="4622" max="4864" width="3.6640625" style="179"/>
    <col min="4865" max="4865" width="7.109375" style="179" customWidth="1"/>
    <col min="4866" max="4866" width="18.6640625" style="179" customWidth="1"/>
    <col min="4867" max="4867" width="8.6640625" style="179" customWidth="1"/>
    <col min="4868" max="4868" width="4.6640625" style="179" customWidth="1"/>
    <col min="4869" max="4869" width="3.77734375" style="179" customWidth="1"/>
    <col min="4870" max="4870" width="4" style="179" bestFit="1" customWidth="1"/>
    <col min="4871" max="4876" width="3.6640625" style="179"/>
    <col min="4877" max="4877" width="4" style="179" bestFit="1" customWidth="1"/>
    <col min="4878" max="5120" width="3.6640625" style="179"/>
    <col min="5121" max="5121" width="7.109375" style="179" customWidth="1"/>
    <col min="5122" max="5122" width="18.6640625" style="179" customWidth="1"/>
    <col min="5123" max="5123" width="8.6640625" style="179" customWidth="1"/>
    <col min="5124" max="5124" width="4.6640625" style="179" customWidth="1"/>
    <col min="5125" max="5125" width="3.77734375" style="179" customWidth="1"/>
    <col min="5126" max="5126" width="4" style="179" bestFit="1" customWidth="1"/>
    <col min="5127" max="5132" width="3.6640625" style="179"/>
    <col min="5133" max="5133" width="4" style="179" bestFit="1" customWidth="1"/>
    <col min="5134" max="5376" width="3.6640625" style="179"/>
    <col min="5377" max="5377" width="7.109375" style="179" customWidth="1"/>
    <col min="5378" max="5378" width="18.6640625" style="179" customWidth="1"/>
    <col min="5379" max="5379" width="8.6640625" style="179" customWidth="1"/>
    <col min="5380" max="5380" width="4.6640625" style="179" customWidth="1"/>
    <col min="5381" max="5381" width="3.77734375" style="179" customWidth="1"/>
    <col min="5382" max="5382" width="4" style="179" bestFit="1" customWidth="1"/>
    <col min="5383" max="5388" width="3.6640625" style="179"/>
    <col min="5389" max="5389" width="4" style="179" bestFit="1" customWidth="1"/>
    <col min="5390" max="5632" width="3.6640625" style="179"/>
    <col min="5633" max="5633" width="7.109375" style="179" customWidth="1"/>
    <col min="5634" max="5634" width="18.6640625" style="179" customWidth="1"/>
    <col min="5635" max="5635" width="8.6640625" style="179" customWidth="1"/>
    <col min="5636" max="5636" width="4.6640625" style="179" customWidth="1"/>
    <col min="5637" max="5637" width="3.77734375" style="179" customWidth="1"/>
    <col min="5638" max="5638" width="4" style="179" bestFit="1" customWidth="1"/>
    <col min="5639" max="5644" width="3.6640625" style="179"/>
    <col min="5645" max="5645" width="4" style="179" bestFit="1" customWidth="1"/>
    <col min="5646" max="5888" width="3.6640625" style="179"/>
    <col min="5889" max="5889" width="7.109375" style="179" customWidth="1"/>
    <col min="5890" max="5890" width="18.6640625" style="179" customWidth="1"/>
    <col min="5891" max="5891" width="8.6640625" style="179" customWidth="1"/>
    <col min="5892" max="5892" width="4.6640625" style="179" customWidth="1"/>
    <col min="5893" max="5893" width="3.77734375" style="179" customWidth="1"/>
    <col min="5894" max="5894" width="4" style="179" bestFit="1" customWidth="1"/>
    <col min="5895" max="5900" width="3.6640625" style="179"/>
    <col min="5901" max="5901" width="4" style="179" bestFit="1" customWidth="1"/>
    <col min="5902" max="6144" width="3.6640625" style="179"/>
    <col min="6145" max="6145" width="7.109375" style="179" customWidth="1"/>
    <col min="6146" max="6146" width="18.6640625" style="179" customWidth="1"/>
    <col min="6147" max="6147" width="8.6640625" style="179" customWidth="1"/>
    <col min="6148" max="6148" width="4.6640625" style="179" customWidth="1"/>
    <col min="6149" max="6149" width="3.77734375" style="179" customWidth="1"/>
    <col min="6150" max="6150" width="4" style="179" bestFit="1" customWidth="1"/>
    <col min="6151" max="6156" width="3.6640625" style="179"/>
    <col min="6157" max="6157" width="4" style="179" bestFit="1" customWidth="1"/>
    <col min="6158" max="6400" width="3.6640625" style="179"/>
    <col min="6401" max="6401" width="7.109375" style="179" customWidth="1"/>
    <col min="6402" max="6402" width="18.6640625" style="179" customWidth="1"/>
    <col min="6403" max="6403" width="8.6640625" style="179" customWidth="1"/>
    <col min="6404" max="6404" width="4.6640625" style="179" customWidth="1"/>
    <col min="6405" max="6405" width="3.77734375" style="179" customWidth="1"/>
    <col min="6406" max="6406" width="4" style="179" bestFit="1" customWidth="1"/>
    <col min="6407" max="6412" width="3.6640625" style="179"/>
    <col min="6413" max="6413" width="4" style="179" bestFit="1" customWidth="1"/>
    <col min="6414" max="6656" width="3.6640625" style="179"/>
    <col min="6657" max="6657" width="7.109375" style="179" customWidth="1"/>
    <col min="6658" max="6658" width="18.6640625" style="179" customWidth="1"/>
    <col min="6659" max="6659" width="8.6640625" style="179" customWidth="1"/>
    <col min="6660" max="6660" width="4.6640625" style="179" customWidth="1"/>
    <col min="6661" max="6661" width="3.77734375" style="179" customWidth="1"/>
    <col min="6662" max="6662" width="4" style="179" bestFit="1" customWidth="1"/>
    <col min="6663" max="6668" width="3.6640625" style="179"/>
    <col min="6669" max="6669" width="4" style="179" bestFit="1" customWidth="1"/>
    <col min="6670" max="6912" width="3.6640625" style="179"/>
    <col min="6913" max="6913" width="7.109375" style="179" customWidth="1"/>
    <col min="6914" max="6914" width="18.6640625" style="179" customWidth="1"/>
    <col min="6915" max="6915" width="8.6640625" style="179" customWidth="1"/>
    <col min="6916" max="6916" width="4.6640625" style="179" customWidth="1"/>
    <col min="6917" max="6917" width="3.77734375" style="179" customWidth="1"/>
    <col min="6918" max="6918" width="4" style="179" bestFit="1" customWidth="1"/>
    <col min="6919" max="6924" width="3.6640625" style="179"/>
    <col min="6925" max="6925" width="4" style="179" bestFit="1" customWidth="1"/>
    <col min="6926" max="7168" width="3.6640625" style="179"/>
    <col min="7169" max="7169" width="7.109375" style="179" customWidth="1"/>
    <col min="7170" max="7170" width="18.6640625" style="179" customWidth="1"/>
    <col min="7171" max="7171" width="8.6640625" style="179" customWidth="1"/>
    <col min="7172" max="7172" width="4.6640625" style="179" customWidth="1"/>
    <col min="7173" max="7173" width="3.77734375" style="179" customWidth="1"/>
    <col min="7174" max="7174" width="4" style="179" bestFit="1" customWidth="1"/>
    <col min="7175" max="7180" width="3.6640625" style="179"/>
    <col min="7181" max="7181" width="4" style="179" bestFit="1" customWidth="1"/>
    <col min="7182" max="7424" width="3.6640625" style="179"/>
    <col min="7425" max="7425" width="7.109375" style="179" customWidth="1"/>
    <col min="7426" max="7426" width="18.6640625" style="179" customWidth="1"/>
    <col min="7427" max="7427" width="8.6640625" style="179" customWidth="1"/>
    <col min="7428" max="7428" width="4.6640625" style="179" customWidth="1"/>
    <col min="7429" max="7429" width="3.77734375" style="179" customWidth="1"/>
    <col min="7430" max="7430" width="4" style="179" bestFit="1" customWidth="1"/>
    <col min="7431" max="7436" width="3.6640625" style="179"/>
    <col min="7437" max="7437" width="4" style="179" bestFit="1" customWidth="1"/>
    <col min="7438" max="7680" width="3.6640625" style="179"/>
    <col min="7681" max="7681" width="7.109375" style="179" customWidth="1"/>
    <col min="7682" max="7682" width="18.6640625" style="179" customWidth="1"/>
    <col min="7683" max="7683" width="8.6640625" style="179" customWidth="1"/>
    <col min="7684" max="7684" width="4.6640625" style="179" customWidth="1"/>
    <col min="7685" max="7685" width="3.77734375" style="179" customWidth="1"/>
    <col min="7686" max="7686" width="4" style="179" bestFit="1" customWidth="1"/>
    <col min="7687" max="7692" width="3.6640625" style="179"/>
    <col min="7693" max="7693" width="4" style="179" bestFit="1" customWidth="1"/>
    <col min="7694" max="7936" width="3.6640625" style="179"/>
    <col min="7937" max="7937" width="7.109375" style="179" customWidth="1"/>
    <col min="7938" max="7938" width="18.6640625" style="179" customWidth="1"/>
    <col min="7939" max="7939" width="8.6640625" style="179" customWidth="1"/>
    <col min="7940" max="7940" width="4.6640625" style="179" customWidth="1"/>
    <col min="7941" max="7941" width="3.77734375" style="179" customWidth="1"/>
    <col min="7942" max="7942" width="4" style="179" bestFit="1" customWidth="1"/>
    <col min="7943" max="7948" width="3.6640625" style="179"/>
    <col min="7949" max="7949" width="4" style="179" bestFit="1" customWidth="1"/>
    <col min="7950" max="8192" width="3.6640625" style="179"/>
    <col min="8193" max="8193" width="7.109375" style="179" customWidth="1"/>
    <col min="8194" max="8194" width="18.6640625" style="179" customWidth="1"/>
    <col min="8195" max="8195" width="8.6640625" style="179" customWidth="1"/>
    <col min="8196" max="8196" width="4.6640625" style="179" customWidth="1"/>
    <col min="8197" max="8197" width="3.77734375" style="179" customWidth="1"/>
    <col min="8198" max="8198" width="4" style="179" bestFit="1" customWidth="1"/>
    <col min="8199" max="8204" width="3.6640625" style="179"/>
    <col min="8205" max="8205" width="4" style="179" bestFit="1" customWidth="1"/>
    <col min="8206" max="8448" width="3.6640625" style="179"/>
    <col min="8449" max="8449" width="7.109375" style="179" customWidth="1"/>
    <col min="8450" max="8450" width="18.6640625" style="179" customWidth="1"/>
    <col min="8451" max="8451" width="8.6640625" style="179" customWidth="1"/>
    <col min="8452" max="8452" width="4.6640625" style="179" customWidth="1"/>
    <col min="8453" max="8453" width="3.77734375" style="179" customWidth="1"/>
    <col min="8454" max="8454" width="4" style="179" bestFit="1" customWidth="1"/>
    <col min="8455" max="8460" width="3.6640625" style="179"/>
    <col min="8461" max="8461" width="4" style="179" bestFit="1" customWidth="1"/>
    <col min="8462" max="8704" width="3.6640625" style="179"/>
    <col min="8705" max="8705" width="7.109375" style="179" customWidth="1"/>
    <col min="8706" max="8706" width="18.6640625" style="179" customWidth="1"/>
    <col min="8707" max="8707" width="8.6640625" style="179" customWidth="1"/>
    <col min="8708" max="8708" width="4.6640625" style="179" customWidth="1"/>
    <col min="8709" max="8709" width="3.77734375" style="179" customWidth="1"/>
    <col min="8710" max="8710" width="4" style="179" bestFit="1" customWidth="1"/>
    <col min="8711" max="8716" width="3.6640625" style="179"/>
    <col min="8717" max="8717" width="4" style="179" bestFit="1" customWidth="1"/>
    <col min="8718" max="8960" width="3.6640625" style="179"/>
    <col min="8961" max="8961" width="7.109375" style="179" customWidth="1"/>
    <col min="8962" max="8962" width="18.6640625" style="179" customWidth="1"/>
    <col min="8963" max="8963" width="8.6640625" style="179" customWidth="1"/>
    <col min="8964" max="8964" width="4.6640625" style="179" customWidth="1"/>
    <col min="8965" max="8965" width="3.77734375" style="179" customWidth="1"/>
    <col min="8966" max="8966" width="4" style="179" bestFit="1" customWidth="1"/>
    <col min="8967" max="8972" width="3.6640625" style="179"/>
    <col min="8973" max="8973" width="4" style="179" bestFit="1" customWidth="1"/>
    <col min="8974" max="9216" width="3.6640625" style="179"/>
    <col min="9217" max="9217" width="7.109375" style="179" customWidth="1"/>
    <col min="9218" max="9218" width="18.6640625" style="179" customWidth="1"/>
    <col min="9219" max="9219" width="8.6640625" style="179" customWidth="1"/>
    <col min="9220" max="9220" width="4.6640625" style="179" customWidth="1"/>
    <col min="9221" max="9221" width="3.77734375" style="179" customWidth="1"/>
    <col min="9222" max="9222" width="4" style="179" bestFit="1" customWidth="1"/>
    <col min="9223" max="9228" width="3.6640625" style="179"/>
    <col min="9229" max="9229" width="4" style="179" bestFit="1" customWidth="1"/>
    <col min="9230" max="9472" width="3.6640625" style="179"/>
    <col min="9473" max="9473" width="7.109375" style="179" customWidth="1"/>
    <col min="9474" max="9474" width="18.6640625" style="179" customWidth="1"/>
    <col min="9475" max="9475" width="8.6640625" style="179" customWidth="1"/>
    <col min="9476" max="9476" width="4.6640625" style="179" customWidth="1"/>
    <col min="9477" max="9477" width="3.77734375" style="179" customWidth="1"/>
    <col min="9478" max="9478" width="4" style="179" bestFit="1" customWidth="1"/>
    <col min="9479" max="9484" width="3.6640625" style="179"/>
    <col min="9485" max="9485" width="4" style="179" bestFit="1" customWidth="1"/>
    <col min="9486" max="9728" width="3.6640625" style="179"/>
    <col min="9729" max="9729" width="7.109375" style="179" customWidth="1"/>
    <col min="9730" max="9730" width="18.6640625" style="179" customWidth="1"/>
    <col min="9731" max="9731" width="8.6640625" style="179" customWidth="1"/>
    <col min="9732" max="9732" width="4.6640625" style="179" customWidth="1"/>
    <col min="9733" max="9733" width="3.77734375" style="179" customWidth="1"/>
    <col min="9734" max="9734" width="4" style="179" bestFit="1" customWidth="1"/>
    <col min="9735" max="9740" width="3.6640625" style="179"/>
    <col min="9741" max="9741" width="4" style="179" bestFit="1" customWidth="1"/>
    <col min="9742" max="9984" width="3.6640625" style="179"/>
    <col min="9985" max="9985" width="7.109375" style="179" customWidth="1"/>
    <col min="9986" max="9986" width="18.6640625" style="179" customWidth="1"/>
    <col min="9987" max="9987" width="8.6640625" style="179" customWidth="1"/>
    <col min="9988" max="9988" width="4.6640625" style="179" customWidth="1"/>
    <col min="9989" max="9989" width="3.77734375" style="179" customWidth="1"/>
    <col min="9990" max="9990" width="4" style="179" bestFit="1" customWidth="1"/>
    <col min="9991" max="9996" width="3.6640625" style="179"/>
    <col min="9997" max="9997" width="4" style="179" bestFit="1" customWidth="1"/>
    <col min="9998" max="10240" width="3.6640625" style="179"/>
    <col min="10241" max="10241" width="7.109375" style="179" customWidth="1"/>
    <col min="10242" max="10242" width="18.6640625" style="179" customWidth="1"/>
    <col min="10243" max="10243" width="8.6640625" style="179" customWidth="1"/>
    <col min="10244" max="10244" width="4.6640625" style="179" customWidth="1"/>
    <col min="10245" max="10245" width="3.77734375" style="179" customWidth="1"/>
    <col min="10246" max="10246" width="4" style="179" bestFit="1" customWidth="1"/>
    <col min="10247" max="10252" width="3.6640625" style="179"/>
    <col min="10253" max="10253" width="4" style="179" bestFit="1" customWidth="1"/>
    <col min="10254" max="10496" width="3.6640625" style="179"/>
    <col min="10497" max="10497" width="7.109375" style="179" customWidth="1"/>
    <col min="10498" max="10498" width="18.6640625" style="179" customWidth="1"/>
    <col min="10499" max="10499" width="8.6640625" style="179" customWidth="1"/>
    <col min="10500" max="10500" width="4.6640625" style="179" customWidth="1"/>
    <col min="10501" max="10501" width="3.77734375" style="179" customWidth="1"/>
    <col min="10502" max="10502" width="4" style="179" bestFit="1" customWidth="1"/>
    <col min="10503" max="10508" width="3.6640625" style="179"/>
    <col min="10509" max="10509" width="4" style="179" bestFit="1" customWidth="1"/>
    <col min="10510" max="10752" width="3.6640625" style="179"/>
    <col min="10753" max="10753" width="7.109375" style="179" customWidth="1"/>
    <col min="10754" max="10754" width="18.6640625" style="179" customWidth="1"/>
    <col min="10755" max="10755" width="8.6640625" style="179" customWidth="1"/>
    <col min="10756" max="10756" width="4.6640625" style="179" customWidth="1"/>
    <col min="10757" max="10757" width="3.77734375" style="179" customWidth="1"/>
    <col min="10758" max="10758" width="4" style="179" bestFit="1" customWidth="1"/>
    <col min="10759" max="10764" width="3.6640625" style="179"/>
    <col min="10765" max="10765" width="4" style="179" bestFit="1" customWidth="1"/>
    <col min="10766" max="11008" width="3.6640625" style="179"/>
    <col min="11009" max="11009" width="7.109375" style="179" customWidth="1"/>
    <col min="11010" max="11010" width="18.6640625" style="179" customWidth="1"/>
    <col min="11011" max="11011" width="8.6640625" style="179" customWidth="1"/>
    <col min="11012" max="11012" width="4.6640625" style="179" customWidth="1"/>
    <col min="11013" max="11013" width="3.77734375" style="179" customWidth="1"/>
    <col min="11014" max="11014" width="4" style="179" bestFit="1" customWidth="1"/>
    <col min="11015" max="11020" width="3.6640625" style="179"/>
    <col min="11021" max="11021" width="4" style="179" bestFit="1" customWidth="1"/>
    <col min="11022" max="11264" width="3.6640625" style="179"/>
    <col min="11265" max="11265" width="7.109375" style="179" customWidth="1"/>
    <col min="11266" max="11266" width="18.6640625" style="179" customWidth="1"/>
    <col min="11267" max="11267" width="8.6640625" style="179" customWidth="1"/>
    <col min="11268" max="11268" width="4.6640625" style="179" customWidth="1"/>
    <col min="11269" max="11269" width="3.77734375" style="179" customWidth="1"/>
    <col min="11270" max="11270" width="4" style="179" bestFit="1" customWidth="1"/>
    <col min="11271" max="11276" width="3.6640625" style="179"/>
    <col min="11277" max="11277" width="4" style="179" bestFit="1" customWidth="1"/>
    <col min="11278" max="11520" width="3.6640625" style="179"/>
    <col min="11521" max="11521" width="7.109375" style="179" customWidth="1"/>
    <col min="11522" max="11522" width="18.6640625" style="179" customWidth="1"/>
    <col min="11523" max="11523" width="8.6640625" style="179" customWidth="1"/>
    <col min="11524" max="11524" width="4.6640625" style="179" customWidth="1"/>
    <col min="11525" max="11525" width="3.77734375" style="179" customWidth="1"/>
    <col min="11526" max="11526" width="4" style="179" bestFit="1" customWidth="1"/>
    <col min="11527" max="11532" width="3.6640625" style="179"/>
    <col min="11533" max="11533" width="4" style="179" bestFit="1" customWidth="1"/>
    <col min="11534" max="11776" width="3.6640625" style="179"/>
    <col min="11777" max="11777" width="7.109375" style="179" customWidth="1"/>
    <col min="11778" max="11778" width="18.6640625" style="179" customWidth="1"/>
    <col min="11779" max="11779" width="8.6640625" style="179" customWidth="1"/>
    <col min="11780" max="11780" width="4.6640625" style="179" customWidth="1"/>
    <col min="11781" max="11781" width="3.77734375" style="179" customWidth="1"/>
    <col min="11782" max="11782" width="4" style="179" bestFit="1" customWidth="1"/>
    <col min="11783" max="11788" width="3.6640625" style="179"/>
    <col min="11789" max="11789" width="4" style="179" bestFit="1" customWidth="1"/>
    <col min="11790" max="12032" width="3.6640625" style="179"/>
    <col min="12033" max="12033" width="7.109375" style="179" customWidth="1"/>
    <col min="12034" max="12034" width="18.6640625" style="179" customWidth="1"/>
    <col min="12035" max="12035" width="8.6640625" style="179" customWidth="1"/>
    <col min="12036" max="12036" width="4.6640625" style="179" customWidth="1"/>
    <col min="12037" max="12037" width="3.77734375" style="179" customWidth="1"/>
    <col min="12038" max="12038" width="4" style="179" bestFit="1" customWidth="1"/>
    <col min="12039" max="12044" width="3.6640625" style="179"/>
    <col min="12045" max="12045" width="4" style="179" bestFit="1" customWidth="1"/>
    <col min="12046" max="12288" width="3.6640625" style="179"/>
    <col min="12289" max="12289" width="7.109375" style="179" customWidth="1"/>
    <col min="12290" max="12290" width="18.6640625" style="179" customWidth="1"/>
    <col min="12291" max="12291" width="8.6640625" style="179" customWidth="1"/>
    <col min="12292" max="12292" width="4.6640625" style="179" customWidth="1"/>
    <col min="12293" max="12293" width="3.77734375" style="179" customWidth="1"/>
    <col min="12294" max="12294" width="4" style="179" bestFit="1" customWidth="1"/>
    <col min="12295" max="12300" width="3.6640625" style="179"/>
    <col min="12301" max="12301" width="4" style="179" bestFit="1" customWidth="1"/>
    <col min="12302" max="12544" width="3.6640625" style="179"/>
    <col min="12545" max="12545" width="7.109375" style="179" customWidth="1"/>
    <col min="12546" max="12546" width="18.6640625" style="179" customWidth="1"/>
    <col min="12547" max="12547" width="8.6640625" style="179" customWidth="1"/>
    <col min="12548" max="12548" width="4.6640625" style="179" customWidth="1"/>
    <col min="12549" max="12549" width="3.77734375" style="179" customWidth="1"/>
    <col min="12550" max="12550" width="4" style="179" bestFit="1" customWidth="1"/>
    <col min="12551" max="12556" width="3.6640625" style="179"/>
    <col min="12557" max="12557" width="4" style="179" bestFit="1" customWidth="1"/>
    <col min="12558" max="12800" width="3.6640625" style="179"/>
    <col min="12801" max="12801" width="7.109375" style="179" customWidth="1"/>
    <col min="12802" max="12802" width="18.6640625" style="179" customWidth="1"/>
    <col min="12803" max="12803" width="8.6640625" style="179" customWidth="1"/>
    <col min="12804" max="12804" width="4.6640625" style="179" customWidth="1"/>
    <col min="12805" max="12805" width="3.77734375" style="179" customWidth="1"/>
    <col min="12806" max="12806" width="4" style="179" bestFit="1" customWidth="1"/>
    <col min="12807" max="12812" width="3.6640625" style="179"/>
    <col min="12813" max="12813" width="4" style="179" bestFit="1" customWidth="1"/>
    <col min="12814" max="13056" width="3.6640625" style="179"/>
    <col min="13057" max="13057" width="7.109375" style="179" customWidth="1"/>
    <col min="13058" max="13058" width="18.6640625" style="179" customWidth="1"/>
    <col min="13059" max="13059" width="8.6640625" style="179" customWidth="1"/>
    <col min="13060" max="13060" width="4.6640625" style="179" customWidth="1"/>
    <col min="13061" max="13061" width="3.77734375" style="179" customWidth="1"/>
    <col min="13062" max="13062" width="4" style="179" bestFit="1" customWidth="1"/>
    <col min="13063" max="13068" width="3.6640625" style="179"/>
    <col min="13069" max="13069" width="4" style="179" bestFit="1" customWidth="1"/>
    <col min="13070" max="13312" width="3.6640625" style="179"/>
    <col min="13313" max="13313" width="7.109375" style="179" customWidth="1"/>
    <col min="13314" max="13314" width="18.6640625" style="179" customWidth="1"/>
    <col min="13315" max="13315" width="8.6640625" style="179" customWidth="1"/>
    <col min="13316" max="13316" width="4.6640625" style="179" customWidth="1"/>
    <col min="13317" max="13317" width="3.77734375" style="179" customWidth="1"/>
    <col min="13318" max="13318" width="4" style="179" bestFit="1" customWidth="1"/>
    <col min="13319" max="13324" width="3.6640625" style="179"/>
    <col min="13325" max="13325" width="4" style="179" bestFit="1" customWidth="1"/>
    <col min="13326" max="13568" width="3.6640625" style="179"/>
    <col min="13569" max="13569" width="7.109375" style="179" customWidth="1"/>
    <col min="13570" max="13570" width="18.6640625" style="179" customWidth="1"/>
    <col min="13571" max="13571" width="8.6640625" style="179" customWidth="1"/>
    <col min="13572" max="13572" width="4.6640625" style="179" customWidth="1"/>
    <col min="13573" max="13573" width="3.77734375" style="179" customWidth="1"/>
    <col min="13574" max="13574" width="4" style="179" bestFit="1" customWidth="1"/>
    <col min="13575" max="13580" width="3.6640625" style="179"/>
    <col min="13581" max="13581" width="4" style="179" bestFit="1" customWidth="1"/>
    <col min="13582" max="13824" width="3.6640625" style="179"/>
    <col min="13825" max="13825" width="7.109375" style="179" customWidth="1"/>
    <col min="13826" max="13826" width="18.6640625" style="179" customWidth="1"/>
    <col min="13827" max="13827" width="8.6640625" style="179" customWidth="1"/>
    <col min="13828" max="13828" width="4.6640625" style="179" customWidth="1"/>
    <col min="13829" max="13829" width="3.77734375" style="179" customWidth="1"/>
    <col min="13830" max="13830" width="4" style="179" bestFit="1" customWidth="1"/>
    <col min="13831" max="13836" width="3.6640625" style="179"/>
    <col min="13837" max="13837" width="4" style="179" bestFit="1" customWidth="1"/>
    <col min="13838" max="14080" width="3.6640625" style="179"/>
    <col min="14081" max="14081" width="7.109375" style="179" customWidth="1"/>
    <col min="14082" max="14082" width="18.6640625" style="179" customWidth="1"/>
    <col min="14083" max="14083" width="8.6640625" style="179" customWidth="1"/>
    <col min="14084" max="14084" width="4.6640625" style="179" customWidth="1"/>
    <col min="14085" max="14085" width="3.77734375" style="179" customWidth="1"/>
    <col min="14086" max="14086" width="4" style="179" bestFit="1" customWidth="1"/>
    <col min="14087" max="14092" width="3.6640625" style="179"/>
    <col min="14093" max="14093" width="4" style="179" bestFit="1" customWidth="1"/>
    <col min="14094" max="14336" width="3.6640625" style="179"/>
    <col min="14337" max="14337" width="7.109375" style="179" customWidth="1"/>
    <col min="14338" max="14338" width="18.6640625" style="179" customWidth="1"/>
    <col min="14339" max="14339" width="8.6640625" style="179" customWidth="1"/>
    <col min="14340" max="14340" width="4.6640625" style="179" customWidth="1"/>
    <col min="14341" max="14341" width="3.77734375" style="179" customWidth="1"/>
    <col min="14342" max="14342" width="4" style="179" bestFit="1" customWidth="1"/>
    <col min="14343" max="14348" width="3.6640625" style="179"/>
    <col min="14349" max="14349" width="4" style="179" bestFit="1" customWidth="1"/>
    <col min="14350" max="14592" width="3.6640625" style="179"/>
    <col min="14593" max="14593" width="7.109375" style="179" customWidth="1"/>
    <col min="14594" max="14594" width="18.6640625" style="179" customWidth="1"/>
    <col min="14595" max="14595" width="8.6640625" style="179" customWidth="1"/>
    <col min="14596" max="14596" width="4.6640625" style="179" customWidth="1"/>
    <col min="14597" max="14597" width="3.77734375" style="179" customWidth="1"/>
    <col min="14598" max="14598" width="4" style="179" bestFit="1" customWidth="1"/>
    <col min="14599" max="14604" width="3.6640625" style="179"/>
    <col min="14605" max="14605" width="4" style="179" bestFit="1" customWidth="1"/>
    <col min="14606" max="14848" width="3.6640625" style="179"/>
    <col min="14849" max="14849" width="7.109375" style="179" customWidth="1"/>
    <col min="14850" max="14850" width="18.6640625" style="179" customWidth="1"/>
    <col min="14851" max="14851" width="8.6640625" style="179" customWidth="1"/>
    <col min="14852" max="14852" width="4.6640625" style="179" customWidth="1"/>
    <col min="14853" max="14853" width="3.77734375" style="179" customWidth="1"/>
    <col min="14854" max="14854" width="4" style="179" bestFit="1" customWidth="1"/>
    <col min="14855" max="14860" width="3.6640625" style="179"/>
    <col min="14861" max="14861" width="4" style="179" bestFit="1" customWidth="1"/>
    <col min="14862" max="15104" width="3.6640625" style="179"/>
    <col min="15105" max="15105" width="7.109375" style="179" customWidth="1"/>
    <col min="15106" max="15106" width="18.6640625" style="179" customWidth="1"/>
    <col min="15107" max="15107" width="8.6640625" style="179" customWidth="1"/>
    <col min="15108" max="15108" width="4.6640625" style="179" customWidth="1"/>
    <col min="15109" max="15109" width="3.77734375" style="179" customWidth="1"/>
    <col min="15110" max="15110" width="4" style="179" bestFit="1" customWidth="1"/>
    <col min="15111" max="15116" width="3.6640625" style="179"/>
    <col min="15117" max="15117" width="4" style="179" bestFit="1" customWidth="1"/>
    <col min="15118" max="15360" width="3.6640625" style="179"/>
    <col min="15361" max="15361" width="7.109375" style="179" customWidth="1"/>
    <col min="15362" max="15362" width="18.6640625" style="179" customWidth="1"/>
    <col min="15363" max="15363" width="8.6640625" style="179" customWidth="1"/>
    <col min="15364" max="15364" width="4.6640625" style="179" customWidth="1"/>
    <col min="15365" max="15365" width="3.77734375" style="179" customWidth="1"/>
    <col min="15366" max="15366" width="4" style="179" bestFit="1" customWidth="1"/>
    <col min="15367" max="15372" width="3.6640625" style="179"/>
    <col min="15373" max="15373" width="4" style="179" bestFit="1" customWidth="1"/>
    <col min="15374" max="15616" width="3.6640625" style="179"/>
    <col min="15617" max="15617" width="7.109375" style="179" customWidth="1"/>
    <col min="15618" max="15618" width="18.6640625" style="179" customWidth="1"/>
    <col min="15619" max="15619" width="8.6640625" style="179" customWidth="1"/>
    <col min="15620" max="15620" width="4.6640625" style="179" customWidth="1"/>
    <col min="15621" max="15621" width="3.77734375" style="179" customWidth="1"/>
    <col min="15622" max="15622" width="4" style="179" bestFit="1" customWidth="1"/>
    <col min="15623" max="15628" width="3.6640625" style="179"/>
    <col min="15629" max="15629" width="4" style="179" bestFit="1" customWidth="1"/>
    <col min="15630" max="15872" width="3.6640625" style="179"/>
    <col min="15873" max="15873" width="7.109375" style="179" customWidth="1"/>
    <col min="15874" max="15874" width="18.6640625" style="179" customWidth="1"/>
    <col min="15875" max="15875" width="8.6640625" style="179" customWidth="1"/>
    <col min="15876" max="15876" width="4.6640625" style="179" customWidth="1"/>
    <col min="15877" max="15877" width="3.77734375" style="179" customWidth="1"/>
    <col min="15878" max="15878" width="4" style="179" bestFit="1" customWidth="1"/>
    <col min="15879" max="15884" width="3.6640625" style="179"/>
    <col min="15885" max="15885" width="4" style="179" bestFit="1" customWidth="1"/>
    <col min="15886" max="16128" width="3.6640625" style="179"/>
    <col min="16129" max="16129" width="7.109375" style="179" customWidth="1"/>
    <col min="16130" max="16130" width="18.6640625" style="179" customWidth="1"/>
    <col min="16131" max="16131" width="8.6640625" style="179" customWidth="1"/>
    <col min="16132" max="16132" width="4.6640625" style="179" customWidth="1"/>
    <col min="16133" max="16133" width="3.77734375" style="179" customWidth="1"/>
    <col min="16134" max="16134" width="4" style="179" bestFit="1" customWidth="1"/>
    <col min="16135" max="16140" width="3.6640625" style="179"/>
    <col min="16141" max="16141" width="4" style="179" bestFit="1" customWidth="1"/>
    <col min="16142" max="16384" width="3.6640625" style="179"/>
  </cols>
  <sheetData>
    <row r="1" spans="1:47" ht="27" customHeight="1">
      <c r="A1" s="176"/>
      <c r="B1" s="376" t="str">
        <f>入力男子!A1</f>
        <v>第</v>
      </c>
      <c r="C1" s="177">
        <f>入力男子!C1</f>
        <v>79</v>
      </c>
      <c r="D1" s="178" t="s">
        <v>312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7"/>
      <c r="T1" s="177"/>
      <c r="U1" s="177"/>
      <c r="V1" s="177"/>
      <c r="W1" s="177"/>
      <c r="X1" s="177"/>
      <c r="Y1" s="177"/>
    </row>
    <row r="2" spans="1:47" ht="27" customHeight="1">
      <c r="A2" s="190"/>
      <c r="B2" s="190"/>
      <c r="C2" s="557" t="s">
        <v>131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190"/>
      <c r="T2" s="190"/>
      <c r="U2" s="190"/>
      <c r="V2" s="190"/>
      <c r="W2" s="190"/>
      <c r="X2" s="190"/>
      <c r="Y2" s="190"/>
    </row>
    <row r="3" spans="1:47" ht="20.25" customHeight="1">
      <c r="A3" s="561" t="s">
        <v>132</v>
      </c>
      <c r="B3" s="574" t="s">
        <v>133</v>
      </c>
      <c r="C3" s="558" t="s">
        <v>134</v>
      </c>
      <c r="D3" s="561" t="s">
        <v>135</v>
      </c>
      <c r="E3" s="577" t="s">
        <v>136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408"/>
    </row>
    <row r="4" spans="1:47" s="180" customFormat="1" ht="69.75" customHeight="1">
      <c r="A4" s="562"/>
      <c r="B4" s="575"/>
      <c r="C4" s="559"/>
      <c r="D4" s="562"/>
      <c r="E4" s="564" t="s">
        <v>4</v>
      </c>
      <c r="F4" s="566" t="s">
        <v>5</v>
      </c>
      <c r="G4" s="566" t="s">
        <v>8</v>
      </c>
      <c r="H4" s="566" t="s">
        <v>6</v>
      </c>
      <c r="I4" s="566" t="s">
        <v>7</v>
      </c>
      <c r="J4" s="566" t="s">
        <v>10</v>
      </c>
      <c r="K4" s="581" t="s">
        <v>310</v>
      </c>
      <c r="L4" s="566" t="s">
        <v>186</v>
      </c>
      <c r="M4" s="566" t="s">
        <v>45</v>
      </c>
      <c r="N4" s="566" t="s">
        <v>46</v>
      </c>
      <c r="O4" s="566" t="s">
        <v>144</v>
      </c>
      <c r="P4" s="566" t="s">
        <v>145</v>
      </c>
      <c r="Q4" s="571" t="s">
        <v>146</v>
      </c>
      <c r="R4" s="571" t="s">
        <v>147</v>
      </c>
      <c r="S4" s="571" t="s">
        <v>148</v>
      </c>
      <c r="T4" s="571" t="s">
        <v>149</v>
      </c>
      <c r="U4" s="571" t="s">
        <v>150</v>
      </c>
      <c r="V4" s="571" t="s">
        <v>151</v>
      </c>
      <c r="W4" s="573" t="s">
        <v>188</v>
      </c>
      <c r="X4" s="582" t="s">
        <v>152</v>
      </c>
      <c r="Y4" s="579" t="s">
        <v>315</v>
      </c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</row>
    <row r="5" spans="1:47" ht="18" customHeight="1">
      <c r="A5" s="563"/>
      <c r="B5" s="576"/>
      <c r="C5" s="560"/>
      <c r="D5" s="563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72"/>
      <c r="R5" s="572"/>
      <c r="S5" s="572"/>
      <c r="T5" s="572"/>
      <c r="U5" s="572"/>
      <c r="V5" s="572"/>
      <c r="W5" s="572"/>
      <c r="X5" s="582"/>
      <c r="Y5" s="579"/>
    </row>
    <row r="6" spans="1:47" ht="30" customHeight="1">
      <c r="A6" s="340" t="str">
        <f>IF(入力男子!A19="","",入力男子!A19)</f>
        <v/>
      </c>
      <c r="B6" s="199" t="str">
        <f>ASC(IF(入力男子!C19="","",入力男子!C19&amp;"　"&amp;入力男子!D19))</f>
        <v/>
      </c>
      <c r="C6" s="181" t="str">
        <f>IF(B6="","",入力男子!G19)</f>
        <v/>
      </c>
      <c r="D6" s="182" t="str">
        <f>IF(B6="","",入力男子!I19)</f>
        <v/>
      </c>
      <c r="E6" s="183" t="str">
        <f>IF(OR(入力男子!$N19="男子_"&amp;'ア．一覧・男'!E$4,入力男子!$X19="男子_"&amp;'ア．一覧・男'!E$4,入力男子!$AK19="男子_"&amp;'ア．一覧・男'!E$4),"○","")</f>
        <v/>
      </c>
      <c r="F6" s="183" t="str">
        <f>IF(OR(入力男子!$N19="男子_"&amp;'ア．一覧・男'!F$4,入力男子!$X19="男子_"&amp;'ア．一覧・男'!F$4,入力男子!$AK19="男子_"&amp;'ア．一覧・男'!F$4),"○","")</f>
        <v/>
      </c>
      <c r="G6" s="183" t="str">
        <f>IF(OR(入力男子!$N19="男子_"&amp;'ア．一覧・男'!G$4,入力男子!$X19="男子_"&amp;'ア．一覧・男'!G$4,入力男子!$AK19="男子_"&amp;'ア．一覧・男'!G$4),"○","")</f>
        <v/>
      </c>
      <c r="H6" s="183" t="str">
        <f>IF(OR(入力男子!$N19="男子_"&amp;'ア．一覧・男'!H$4,入力男子!$X19="男子_"&amp;'ア．一覧・男'!H$4,入力男子!$AK19="男子_"&amp;'ア．一覧・男'!H$4),"○","")</f>
        <v/>
      </c>
      <c r="I6" s="183" t="str">
        <f>IF(OR(入力男子!$N19="男子_"&amp;'ア．一覧・男'!I$4,入力男子!$X19="男子_"&amp;'ア．一覧・男'!I$4,入力男子!$AK19="男子_"&amp;'ア．一覧・男'!I$4),"○","")</f>
        <v/>
      </c>
      <c r="J6" s="183" t="str">
        <f>IF(OR(入力男子!$N19="男子_"&amp;'ア．一覧・男'!J$4,入力男子!$X19="男子_"&amp;'ア．一覧・男'!J$4,入力男子!$AK19="男子_"&amp;'ア．一覧・男'!J$4),"○","")</f>
        <v/>
      </c>
      <c r="K6" s="183" t="str">
        <f>IF(OR(入力男子!$N19="男子_"&amp;'ア．一覧・男'!K$4&amp;"(1.067m/9.14m)",入力男子!$X19="男子_"&amp;'ア．一覧・男'!K$4&amp;"(1.067m/9.14m)",入力男子!$AK19="男子_"&amp;'ア．一覧・男'!K$4&amp;"(1.067m/9.14m)"),"○","")</f>
        <v/>
      </c>
      <c r="L6" s="183" t="str">
        <f>IF(OR(入力男子!$N19="男子_"&amp;'ア．一覧・男'!L$4&amp;"(0.914m/35.00m)",入力男子!$X19="男子_"&amp;'ア．一覧・男'!L$4&amp;"(0.914m/35.00m)",入力男子!$AK19="男子_"&amp;'ア．一覧・男'!L$4&amp;"(0.914m/35.00m)"),"○","")</f>
        <v/>
      </c>
      <c r="M6" s="183" t="str">
        <f>IF(OR(入力男子!$N19="男子_"&amp;'ア．一覧・男'!M$4,入力男子!$X19="男子_"&amp;'ア．一覧・男'!M$4,入力男子!$AK19="男子_"&amp;'ア．一覧・男'!M$4),"○","")</f>
        <v/>
      </c>
      <c r="N6" s="183" t="str">
        <f>IF(OR(入力男子!$N19="男子_"&amp;'ア．一覧・男'!N$4,入力男子!$X19="男子_"&amp;'ア．一覧・男'!N$4,入力男子!$AK19="男子_"&amp;'ア．一覧・男'!N$4),"○","")</f>
        <v/>
      </c>
      <c r="O6" s="183" t="str">
        <f>IF(入力男子!BC19="○","○","")</f>
        <v/>
      </c>
      <c r="P6" s="183" t="str">
        <f>IF(入力男子!BD19="★","○","")</f>
        <v/>
      </c>
      <c r="Q6" s="183" t="str">
        <f>IF(OR(入力男子!$N19="男子_"&amp;'ア．一覧・男'!Q$4,入力男子!$X19="男子_"&amp;'ア．一覧・男'!Q$4,入力男子!$AK19="男子_"&amp;'ア．一覧・男'!Q$4),"○","")</f>
        <v/>
      </c>
      <c r="R6" s="183" t="str">
        <f>IF(OR(入力男子!$N19="男子_"&amp;'ア．一覧・男'!R$4,入力男子!$X19="男子_"&amp;'ア．一覧・男'!R$4,入力男子!$AK19="男子_"&amp;'ア．一覧・男'!R$4),"○","")</f>
        <v/>
      </c>
      <c r="S6" s="183" t="str">
        <f>IF(OR(入力男子!$N19="男子_"&amp;'ア．一覧・男'!S$4,入力男子!$X19="男子_"&amp;'ア．一覧・男'!S$4,入力男子!$AK19="男子_"&amp;'ア．一覧・男'!S$4),"○","")</f>
        <v/>
      </c>
      <c r="T6" s="183" t="str">
        <f>IF(OR(入力男子!$N19="男子_"&amp;'ア．一覧・男'!T$4,入力男子!$X19="男子_"&amp;'ア．一覧・男'!T$4,入力男子!$AK19="男子_"&amp;'ア．一覧・男'!T$4),"○","")</f>
        <v/>
      </c>
      <c r="U6" s="183" t="str">
        <f>IF(OR(入力男子!$N19="男子_J"&amp;'ア．一覧・男'!U$4&amp;"(6.000kg)",入力男子!$X19="男子_J"&amp;'ア．一覧・男'!U$4&amp;"(6.000kg)",入力男子!$AK19="男子_J"&amp;'ア．一覧・男'!U$4&amp;"(6.000kg)"),"○","")</f>
        <v/>
      </c>
      <c r="V6" s="183" t="str">
        <f>IF(OR(入力男子!$N19="男子_J"&amp;'ア．一覧・男'!V$4&amp;"(1.750kg)",入力男子!$X19="男子_J"&amp;'ア．一覧・男'!V$4&amp;"(1.750kg)",入力男子!$AK19="男子_J"&amp;'ア．一覧・男'!V$4&amp;"(1.750kg)"),"○","")</f>
        <v/>
      </c>
      <c r="W6" s="183" t="str">
        <f>IF(OR(入力男子!$N19="男子_J"&amp;'ア．一覧・男'!W$4&amp;"(6.000kg)",入力男子!$X19="男子_J"&amp;'ア．一覧・男'!W$4&amp;"(6.000kg)",入力男子!$AK19="男子_J"&amp;'ア．一覧・男'!W$4&amp;"(6.000kg)"),"○","")</f>
        <v/>
      </c>
      <c r="X6" s="183" t="str">
        <f>IF(OR(入力男子!$N19="男子_"&amp;'ア．一覧・男'!X$4&amp;"(800g)",入力男子!$X19="男子_"&amp;'ア．一覧・男'!X$4&amp;"(800g)",入力男子!$AK19="男子_"&amp;'ア．一覧・男'!X$4&amp;"(800g)"),"○","")</f>
        <v/>
      </c>
      <c r="Y6" s="183" t="str">
        <f>IF(OR(入力男子!$N19="男子_"&amp;'ア．一覧・男'!Y$4,入力男子!$X19="男子_"&amp;'ア．一覧・男'!Y$4,入力男子!$AK19="男子_"&amp;'ア．一覧・男'!Y$4),"○","")</f>
        <v/>
      </c>
    </row>
    <row r="7" spans="1:47" ht="30" customHeight="1">
      <c r="A7" s="340" t="str">
        <f>IF(入力男子!A20="","",入力男子!A20)</f>
        <v/>
      </c>
      <c r="B7" s="199" t="str">
        <f>ASC(IF(入力男子!C20="","",入力男子!C20&amp;"　"&amp;入力男子!D20))</f>
        <v/>
      </c>
      <c r="C7" s="181" t="str">
        <f>IF(B7="","",入力男子!G20)</f>
        <v/>
      </c>
      <c r="D7" s="182" t="str">
        <f>IF(B7="","",入力男子!I20)</f>
        <v/>
      </c>
      <c r="E7" s="183" t="str">
        <f>IF(OR(入力男子!$N20="男子_"&amp;'ア．一覧・男'!E$4,入力男子!$X20="男子_"&amp;'ア．一覧・男'!E$4,入力男子!$AK20="男子_"&amp;'ア．一覧・男'!E$4),"○","")</f>
        <v/>
      </c>
      <c r="F7" s="183" t="str">
        <f>IF(OR(入力男子!$N20="男子_"&amp;'ア．一覧・男'!F$4,入力男子!$X20="男子_"&amp;'ア．一覧・男'!F$4,入力男子!$AK20="男子_"&amp;'ア．一覧・男'!F$4),"○","")</f>
        <v/>
      </c>
      <c r="G7" s="183" t="str">
        <f>IF(OR(入力男子!$N20="男子_"&amp;'ア．一覧・男'!G$4,入力男子!$X20="男子_"&amp;'ア．一覧・男'!G$4,入力男子!$AK20="男子_"&amp;'ア．一覧・男'!G$4),"○","")</f>
        <v/>
      </c>
      <c r="H7" s="183" t="str">
        <f>IF(OR(入力男子!$N20="男子_"&amp;'ア．一覧・男'!H$4,入力男子!$X20="男子_"&amp;'ア．一覧・男'!H$4,入力男子!$AK20="男子_"&amp;'ア．一覧・男'!H$4),"○","")</f>
        <v/>
      </c>
      <c r="I7" s="183" t="str">
        <f>IF(OR(入力男子!$N20="男子_"&amp;'ア．一覧・男'!I$4,入力男子!$X20="男子_"&amp;'ア．一覧・男'!I$4,入力男子!$AK20="男子_"&amp;'ア．一覧・男'!I$4),"○","")</f>
        <v/>
      </c>
      <c r="J7" s="183" t="str">
        <f>IF(OR(入力男子!$N20="男子_"&amp;'ア．一覧・男'!J$4,入力男子!$X20="男子_"&amp;'ア．一覧・男'!J$4,入力男子!$AK20="男子_"&amp;'ア．一覧・男'!J$4),"○","")</f>
        <v/>
      </c>
      <c r="K7" s="183" t="str">
        <f>IF(OR(入力男子!$N20="男子_"&amp;'ア．一覧・男'!K$4&amp;"(1.067m/9.14m)",入力男子!$X20="男子_"&amp;'ア．一覧・男'!K$4&amp;"(1.067m/9.14m)",入力男子!$AK20="男子_"&amp;'ア．一覧・男'!K$4&amp;"(1.067m/9.14m)"),"○","")</f>
        <v/>
      </c>
      <c r="L7" s="183" t="str">
        <f>IF(OR(入力男子!$N20="男子_"&amp;'ア．一覧・男'!L$4&amp;"(0.914m/35.00m)",入力男子!$X20="男子_"&amp;'ア．一覧・男'!L$4&amp;"(0.914m/35.00m)",入力男子!$AK20="男子_"&amp;'ア．一覧・男'!L$4&amp;"(0.914m/35.00m)"),"○","")</f>
        <v/>
      </c>
      <c r="M7" s="183" t="str">
        <f>IF(OR(入力男子!$N20="男子_"&amp;'ア．一覧・男'!M$4,入力男子!$X20="男子_"&amp;'ア．一覧・男'!M$4,入力男子!$AK20="男子_"&amp;'ア．一覧・男'!M$4),"○","")</f>
        <v/>
      </c>
      <c r="N7" s="183" t="str">
        <f>IF(OR(入力男子!$N20="男子_"&amp;'ア．一覧・男'!N$4,入力男子!$X20="男子_"&amp;'ア．一覧・男'!N$4,入力男子!$AK20="男子_"&amp;'ア．一覧・男'!N$4),"○","")</f>
        <v/>
      </c>
      <c r="O7" s="183" t="str">
        <f>IF(入力男子!BC20="○","○","")</f>
        <v/>
      </c>
      <c r="P7" s="183" t="str">
        <f>IF(入力男子!BD20="★","○","")</f>
        <v/>
      </c>
      <c r="Q7" s="183" t="str">
        <f>IF(OR(入力男子!$N20="男子_"&amp;'ア．一覧・男'!Q$4,入力男子!$X20="男子_"&amp;'ア．一覧・男'!Q$4,入力男子!$AK20="男子_"&amp;'ア．一覧・男'!Q$4),"○","")</f>
        <v/>
      </c>
      <c r="R7" s="183" t="str">
        <f>IF(OR(入力男子!$N20="男子_"&amp;'ア．一覧・男'!R$4,入力男子!$X20="男子_"&amp;'ア．一覧・男'!R$4,入力男子!$AK20="男子_"&amp;'ア．一覧・男'!R$4),"○","")</f>
        <v/>
      </c>
      <c r="S7" s="183" t="str">
        <f>IF(OR(入力男子!$N20="男子_"&amp;'ア．一覧・男'!S$4,入力男子!$X20="男子_"&amp;'ア．一覧・男'!S$4,入力男子!$AK20="男子_"&amp;'ア．一覧・男'!S$4),"○","")</f>
        <v/>
      </c>
      <c r="T7" s="183" t="str">
        <f>IF(OR(入力男子!$N20="男子_"&amp;'ア．一覧・男'!T$4,入力男子!$X20="男子_"&amp;'ア．一覧・男'!T$4,入力男子!$AK20="男子_"&amp;'ア．一覧・男'!T$4),"○","")</f>
        <v/>
      </c>
      <c r="U7" s="183" t="str">
        <f>IF(OR(入力男子!$N20="男子_J"&amp;'ア．一覧・男'!U$4&amp;"(6.000kg)",入力男子!$X20="男子_J"&amp;'ア．一覧・男'!U$4&amp;"(6.000kg)",入力男子!$AK20="男子_J"&amp;'ア．一覧・男'!U$4&amp;"(6.000kg)"),"○","")</f>
        <v/>
      </c>
      <c r="V7" s="183" t="str">
        <f>IF(OR(入力男子!$N20="男子_J"&amp;'ア．一覧・男'!V$4&amp;"(1.750kg)",入力男子!$X20="男子_J"&amp;'ア．一覧・男'!V$4&amp;"(1.750kg)",入力男子!$AK20="男子_J"&amp;'ア．一覧・男'!V$4&amp;"(1.750kg)"),"○","")</f>
        <v/>
      </c>
      <c r="W7" s="183" t="str">
        <f>IF(OR(入力男子!$N20="男子_J"&amp;'ア．一覧・男'!W$4&amp;"(6.000kg)",入力男子!$X20="男子_J"&amp;'ア．一覧・男'!W$4&amp;"(6.000kg)",入力男子!$AK20="男子_J"&amp;'ア．一覧・男'!W$4&amp;"(6.000kg)"),"○","")</f>
        <v/>
      </c>
      <c r="X7" s="183" t="str">
        <f>IF(OR(入力男子!$N20="男子_"&amp;'ア．一覧・男'!X$4&amp;"(800g)",入力男子!$X20="男子_"&amp;'ア．一覧・男'!X$4&amp;"(800g)",入力男子!$AK20="男子_"&amp;'ア．一覧・男'!X$4&amp;"(800g)"),"○","")</f>
        <v/>
      </c>
      <c r="Y7" s="183" t="str">
        <f>IF(OR(入力男子!$N20="男子_"&amp;'ア．一覧・男'!Y$4,入力男子!$X20="男子_"&amp;'ア．一覧・男'!Y$4,入力男子!$AK20="男子_"&amp;'ア．一覧・男'!Y$4),"○","")</f>
        <v/>
      </c>
    </row>
    <row r="8" spans="1:47" ht="30" customHeight="1">
      <c r="A8" s="340" t="str">
        <f>IF(入力男子!A21="","",入力男子!A21)</f>
        <v/>
      </c>
      <c r="B8" s="199" t="str">
        <f>ASC(IF(入力男子!C21="","",入力男子!C21&amp;"　"&amp;入力男子!D21))</f>
        <v/>
      </c>
      <c r="C8" s="181" t="str">
        <f>IF(B8="","",入力男子!G21)</f>
        <v/>
      </c>
      <c r="D8" s="182" t="str">
        <f>IF(B8="","",入力男子!I21)</f>
        <v/>
      </c>
      <c r="E8" s="183" t="str">
        <f>IF(OR(入力男子!$N21="男子_"&amp;'ア．一覧・男'!E$4,入力男子!$X21="男子_"&amp;'ア．一覧・男'!E$4,入力男子!$AK21="男子_"&amp;'ア．一覧・男'!E$4),"○","")</f>
        <v/>
      </c>
      <c r="F8" s="183" t="str">
        <f>IF(OR(入力男子!$N21="男子_"&amp;'ア．一覧・男'!F$4,入力男子!$X21="男子_"&amp;'ア．一覧・男'!F$4,入力男子!$AK21="男子_"&amp;'ア．一覧・男'!F$4),"○","")</f>
        <v/>
      </c>
      <c r="G8" s="183" t="str">
        <f>IF(OR(入力男子!$N21="男子_"&amp;'ア．一覧・男'!G$4,入力男子!$X21="男子_"&amp;'ア．一覧・男'!G$4,入力男子!$AK21="男子_"&amp;'ア．一覧・男'!G$4),"○","")</f>
        <v/>
      </c>
      <c r="H8" s="183" t="str">
        <f>IF(OR(入力男子!$N21="男子_"&amp;'ア．一覧・男'!H$4,入力男子!$X21="男子_"&amp;'ア．一覧・男'!H$4,入力男子!$AK21="男子_"&amp;'ア．一覧・男'!H$4),"○","")</f>
        <v/>
      </c>
      <c r="I8" s="183" t="str">
        <f>IF(OR(入力男子!$N21="男子_"&amp;'ア．一覧・男'!I$4,入力男子!$X21="男子_"&amp;'ア．一覧・男'!I$4,入力男子!$AK21="男子_"&amp;'ア．一覧・男'!I$4),"○","")</f>
        <v/>
      </c>
      <c r="J8" s="183" t="str">
        <f>IF(OR(入力男子!$N21="男子_"&amp;'ア．一覧・男'!J$4,入力男子!$X21="男子_"&amp;'ア．一覧・男'!J$4,入力男子!$AK21="男子_"&amp;'ア．一覧・男'!J$4),"○","")</f>
        <v/>
      </c>
      <c r="K8" s="183" t="str">
        <f>IF(OR(入力男子!$N21="男子_"&amp;'ア．一覧・男'!K$4&amp;"(1.067m/9.14m)",入力男子!$X21="男子_"&amp;'ア．一覧・男'!K$4&amp;"(1.067m/9.14m)",入力男子!$AK21="男子_"&amp;'ア．一覧・男'!K$4&amp;"(1.067m/9.14m)"),"○","")</f>
        <v/>
      </c>
      <c r="L8" s="183" t="str">
        <f>IF(OR(入力男子!$N21="男子_"&amp;'ア．一覧・男'!L$4&amp;"(0.914m/35.00m)",入力男子!$X21="男子_"&amp;'ア．一覧・男'!L$4&amp;"(0.914m/35.00m)",入力男子!$AK21="男子_"&amp;'ア．一覧・男'!L$4&amp;"(0.914m/35.00m)"),"○","")</f>
        <v/>
      </c>
      <c r="M8" s="183" t="str">
        <f>IF(OR(入力男子!$N21="男子_"&amp;'ア．一覧・男'!M$4,入力男子!$X21="男子_"&amp;'ア．一覧・男'!M$4,入力男子!$AK21="男子_"&amp;'ア．一覧・男'!M$4),"○","")</f>
        <v/>
      </c>
      <c r="N8" s="183" t="str">
        <f>IF(OR(入力男子!$N21="男子_"&amp;'ア．一覧・男'!N$4,入力男子!$X21="男子_"&amp;'ア．一覧・男'!N$4,入力男子!$AK21="男子_"&amp;'ア．一覧・男'!N$4),"○","")</f>
        <v/>
      </c>
      <c r="O8" s="183" t="str">
        <f>IF(入力男子!BC21="○","○","")</f>
        <v/>
      </c>
      <c r="P8" s="183" t="str">
        <f>IF(入力男子!BD21="★","○","")</f>
        <v/>
      </c>
      <c r="Q8" s="183" t="str">
        <f>IF(OR(入力男子!$N21="男子_"&amp;'ア．一覧・男'!Q$4,入力男子!$X21="男子_"&amp;'ア．一覧・男'!Q$4,入力男子!$AK21="男子_"&amp;'ア．一覧・男'!Q$4),"○","")</f>
        <v/>
      </c>
      <c r="R8" s="183" t="str">
        <f>IF(OR(入力男子!$N21="男子_"&amp;'ア．一覧・男'!R$4,入力男子!$X21="男子_"&amp;'ア．一覧・男'!R$4,入力男子!$AK21="男子_"&amp;'ア．一覧・男'!R$4),"○","")</f>
        <v/>
      </c>
      <c r="S8" s="183" t="str">
        <f>IF(OR(入力男子!$N21="男子_"&amp;'ア．一覧・男'!S$4,入力男子!$X21="男子_"&amp;'ア．一覧・男'!S$4,入力男子!$AK21="男子_"&amp;'ア．一覧・男'!S$4),"○","")</f>
        <v/>
      </c>
      <c r="T8" s="183" t="str">
        <f>IF(OR(入力男子!$N21="男子_"&amp;'ア．一覧・男'!T$4,入力男子!$X21="男子_"&amp;'ア．一覧・男'!T$4,入力男子!$AK21="男子_"&amp;'ア．一覧・男'!T$4),"○","")</f>
        <v/>
      </c>
      <c r="U8" s="183" t="str">
        <f>IF(OR(入力男子!$N21="男子_J"&amp;'ア．一覧・男'!U$4&amp;"(6.000kg)",入力男子!$X21="男子_J"&amp;'ア．一覧・男'!U$4&amp;"(6.000kg)",入力男子!$AK21="男子_J"&amp;'ア．一覧・男'!U$4&amp;"(6.000kg)"),"○","")</f>
        <v/>
      </c>
      <c r="V8" s="183" t="str">
        <f>IF(OR(入力男子!$N21="男子_J"&amp;'ア．一覧・男'!V$4&amp;"(1.750kg)",入力男子!$X21="男子_J"&amp;'ア．一覧・男'!V$4&amp;"(1.750kg)",入力男子!$AK21="男子_J"&amp;'ア．一覧・男'!V$4&amp;"(1.750kg)"),"○","")</f>
        <v/>
      </c>
      <c r="W8" s="183" t="str">
        <f>IF(OR(入力男子!$N21="男子_J"&amp;'ア．一覧・男'!W$4&amp;"(6.000kg)",入力男子!$X21="男子_J"&amp;'ア．一覧・男'!W$4&amp;"(6.000kg)",入力男子!$AK21="男子_J"&amp;'ア．一覧・男'!W$4&amp;"(6.000kg)"),"○","")</f>
        <v/>
      </c>
      <c r="X8" s="183" t="str">
        <f>IF(OR(入力男子!$N21="男子_"&amp;'ア．一覧・男'!X$4&amp;"(800g)",入力男子!$X21="男子_"&amp;'ア．一覧・男'!X$4&amp;"(800g)",入力男子!$AK21="男子_"&amp;'ア．一覧・男'!X$4&amp;"(800g)"),"○","")</f>
        <v/>
      </c>
      <c r="Y8" s="183" t="str">
        <f>IF(OR(入力男子!$N21="男子_"&amp;'ア．一覧・男'!Y$4,入力男子!$X21="男子_"&amp;'ア．一覧・男'!Y$4,入力男子!$AK21="男子_"&amp;'ア．一覧・男'!Y$4),"○","")</f>
        <v/>
      </c>
    </row>
    <row r="9" spans="1:47" ht="30" customHeight="1">
      <c r="A9" s="340" t="str">
        <f>IF(入力男子!A22="","",入力男子!A22)</f>
        <v/>
      </c>
      <c r="B9" s="199" t="str">
        <f>ASC(IF(入力男子!C22="","",入力男子!C22&amp;"　"&amp;入力男子!D22))</f>
        <v/>
      </c>
      <c r="C9" s="181" t="str">
        <f>IF(B9="","",入力男子!G22)</f>
        <v/>
      </c>
      <c r="D9" s="182" t="str">
        <f>IF(B9="","",入力男子!I22)</f>
        <v/>
      </c>
      <c r="E9" s="183" t="str">
        <f>IF(OR(入力男子!$N22="男子_"&amp;'ア．一覧・男'!E$4,入力男子!$X22="男子_"&amp;'ア．一覧・男'!E$4,入力男子!$AK22="男子_"&amp;'ア．一覧・男'!E$4),"○","")</f>
        <v/>
      </c>
      <c r="F9" s="183" t="str">
        <f>IF(OR(入力男子!$N22="男子_"&amp;'ア．一覧・男'!F$4,入力男子!$X22="男子_"&amp;'ア．一覧・男'!F$4,入力男子!$AK22="男子_"&amp;'ア．一覧・男'!F$4),"○","")</f>
        <v/>
      </c>
      <c r="G9" s="183" t="str">
        <f>IF(OR(入力男子!$N22="男子_"&amp;'ア．一覧・男'!G$4,入力男子!$X22="男子_"&amp;'ア．一覧・男'!G$4,入力男子!$AK22="男子_"&amp;'ア．一覧・男'!G$4),"○","")</f>
        <v/>
      </c>
      <c r="H9" s="183" t="str">
        <f>IF(OR(入力男子!$N22="男子_"&amp;'ア．一覧・男'!H$4,入力男子!$X22="男子_"&amp;'ア．一覧・男'!H$4,入力男子!$AK22="男子_"&amp;'ア．一覧・男'!H$4),"○","")</f>
        <v/>
      </c>
      <c r="I9" s="183" t="str">
        <f>IF(OR(入力男子!$N22="男子_"&amp;'ア．一覧・男'!I$4,入力男子!$X22="男子_"&amp;'ア．一覧・男'!I$4,入力男子!$AK22="男子_"&amp;'ア．一覧・男'!I$4),"○","")</f>
        <v/>
      </c>
      <c r="J9" s="183" t="str">
        <f>IF(OR(入力男子!$N22="男子_"&amp;'ア．一覧・男'!J$4,入力男子!$X22="男子_"&amp;'ア．一覧・男'!J$4,入力男子!$AK22="男子_"&amp;'ア．一覧・男'!J$4),"○","")</f>
        <v/>
      </c>
      <c r="K9" s="183" t="str">
        <f>IF(OR(入力男子!$N22="男子_"&amp;'ア．一覧・男'!K$4&amp;"(1.067m/9.14m)",入力男子!$X22="男子_"&amp;'ア．一覧・男'!K$4&amp;"(1.067m/9.14m)",入力男子!$AK22="男子_"&amp;'ア．一覧・男'!K$4&amp;"(1.067m/9.14m)"),"○","")</f>
        <v/>
      </c>
      <c r="L9" s="183" t="str">
        <f>IF(OR(入力男子!$N22="男子_"&amp;'ア．一覧・男'!L$4&amp;"(0.914m/35.00m)",入力男子!$X22="男子_"&amp;'ア．一覧・男'!L$4&amp;"(0.914m/35.00m)",入力男子!$AK22="男子_"&amp;'ア．一覧・男'!L$4&amp;"(0.914m/35.00m)"),"○","")</f>
        <v/>
      </c>
      <c r="M9" s="183" t="str">
        <f>IF(OR(入力男子!$N22="男子_"&amp;'ア．一覧・男'!M$4,入力男子!$X22="男子_"&amp;'ア．一覧・男'!M$4,入力男子!$AK22="男子_"&amp;'ア．一覧・男'!M$4),"○","")</f>
        <v/>
      </c>
      <c r="N9" s="183" t="str">
        <f>IF(OR(入力男子!$N22="男子_"&amp;'ア．一覧・男'!N$4,入力男子!$X22="男子_"&amp;'ア．一覧・男'!N$4,入力男子!$AK22="男子_"&amp;'ア．一覧・男'!N$4),"○","")</f>
        <v/>
      </c>
      <c r="O9" s="183" t="str">
        <f>IF(入力男子!BC22="○","○","")</f>
        <v/>
      </c>
      <c r="P9" s="183" t="str">
        <f>IF(入力男子!BD22="★","○","")</f>
        <v/>
      </c>
      <c r="Q9" s="183" t="str">
        <f>IF(OR(入力男子!$N22="男子_"&amp;'ア．一覧・男'!Q$4,入力男子!$X22="男子_"&amp;'ア．一覧・男'!Q$4,入力男子!$AK22="男子_"&amp;'ア．一覧・男'!Q$4),"○","")</f>
        <v/>
      </c>
      <c r="R9" s="183" t="str">
        <f>IF(OR(入力男子!$N22="男子_"&amp;'ア．一覧・男'!R$4,入力男子!$X22="男子_"&amp;'ア．一覧・男'!R$4,入力男子!$AK22="男子_"&amp;'ア．一覧・男'!R$4),"○","")</f>
        <v/>
      </c>
      <c r="S9" s="183" t="str">
        <f>IF(OR(入力男子!$N22="男子_"&amp;'ア．一覧・男'!S$4,入力男子!$X22="男子_"&amp;'ア．一覧・男'!S$4,入力男子!$AK22="男子_"&amp;'ア．一覧・男'!S$4),"○","")</f>
        <v/>
      </c>
      <c r="T9" s="183" t="str">
        <f>IF(OR(入力男子!$N22="男子_"&amp;'ア．一覧・男'!T$4,入力男子!$X22="男子_"&amp;'ア．一覧・男'!T$4,入力男子!$AK22="男子_"&amp;'ア．一覧・男'!T$4),"○","")</f>
        <v/>
      </c>
      <c r="U9" s="183" t="str">
        <f>IF(OR(入力男子!$N22="男子_J"&amp;'ア．一覧・男'!U$4&amp;"(6.000kg)",入力男子!$X22="男子_J"&amp;'ア．一覧・男'!U$4&amp;"(6.000kg)",入力男子!$AK22="男子_J"&amp;'ア．一覧・男'!U$4&amp;"(6.000kg)"),"○","")</f>
        <v/>
      </c>
      <c r="V9" s="183" t="str">
        <f>IF(OR(入力男子!$N22="男子_J"&amp;'ア．一覧・男'!V$4&amp;"(1.750kg)",入力男子!$X22="男子_J"&amp;'ア．一覧・男'!V$4&amp;"(1.750kg)",入力男子!$AK22="男子_J"&amp;'ア．一覧・男'!V$4&amp;"(1.750kg)"),"○","")</f>
        <v/>
      </c>
      <c r="W9" s="183" t="str">
        <f>IF(OR(入力男子!$N22="男子_J"&amp;'ア．一覧・男'!W$4&amp;"(6.000kg)",入力男子!$X22="男子_J"&amp;'ア．一覧・男'!W$4&amp;"(6.000kg)",入力男子!$AK22="男子_J"&amp;'ア．一覧・男'!W$4&amp;"(6.000kg)"),"○","")</f>
        <v/>
      </c>
      <c r="X9" s="183" t="str">
        <f>IF(OR(入力男子!$N22="男子_"&amp;'ア．一覧・男'!X$4&amp;"(800g)",入力男子!$X22="男子_"&amp;'ア．一覧・男'!X$4&amp;"(800g)",入力男子!$AK22="男子_"&amp;'ア．一覧・男'!X$4&amp;"(800g)"),"○","")</f>
        <v/>
      </c>
      <c r="Y9" s="183" t="str">
        <f>IF(OR(入力男子!$N22="男子_"&amp;'ア．一覧・男'!Y$4,入力男子!$X22="男子_"&amp;'ア．一覧・男'!Y$4,入力男子!$AK22="男子_"&amp;'ア．一覧・男'!Y$4),"○","")</f>
        <v/>
      </c>
    </row>
    <row r="10" spans="1:47" ht="30" customHeight="1">
      <c r="A10" s="340" t="str">
        <f>IF(入力男子!A23="","",入力男子!A23)</f>
        <v/>
      </c>
      <c r="B10" s="199" t="str">
        <f>ASC(IF(入力男子!C23="","",入力男子!C23&amp;"　"&amp;入力男子!D23))</f>
        <v/>
      </c>
      <c r="C10" s="181" t="str">
        <f>IF(B10="","",入力男子!G23)</f>
        <v/>
      </c>
      <c r="D10" s="182" t="str">
        <f>IF(B10="","",入力男子!I23)</f>
        <v/>
      </c>
      <c r="E10" s="183" t="str">
        <f>IF(OR(入力男子!$N23="男子_"&amp;'ア．一覧・男'!E$4,入力男子!$X23="男子_"&amp;'ア．一覧・男'!E$4,入力男子!$AK23="男子_"&amp;'ア．一覧・男'!E$4),"○","")</f>
        <v/>
      </c>
      <c r="F10" s="183" t="str">
        <f>IF(OR(入力男子!$N23="男子_"&amp;'ア．一覧・男'!F$4,入力男子!$X23="男子_"&amp;'ア．一覧・男'!F$4,入力男子!$AK23="男子_"&amp;'ア．一覧・男'!F$4),"○","")</f>
        <v/>
      </c>
      <c r="G10" s="183" t="str">
        <f>IF(OR(入力男子!$N23="男子_"&amp;'ア．一覧・男'!G$4,入力男子!$X23="男子_"&amp;'ア．一覧・男'!G$4,入力男子!$AK23="男子_"&amp;'ア．一覧・男'!G$4),"○","")</f>
        <v/>
      </c>
      <c r="H10" s="183" t="str">
        <f>IF(OR(入力男子!$N23="男子_"&amp;'ア．一覧・男'!H$4,入力男子!$X23="男子_"&amp;'ア．一覧・男'!H$4,入力男子!$AK23="男子_"&amp;'ア．一覧・男'!H$4),"○","")</f>
        <v/>
      </c>
      <c r="I10" s="183" t="str">
        <f>IF(OR(入力男子!$N23="男子_"&amp;'ア．一覧・男'!I$4,入力男子!$X23="男子_"&amp;'ア．一覧・男'!I$4,入力男子!$AK23="男子_"&amp;'ア．一覧・男'!I$4),"○","")</f>
        <v/>
      </c>
      <c r="J10" s="183" t="str">
        <f>IF(OR(入力男子!$N23="男子_"&amp;'ア．一覧・男'!J$4,入力男子!$X23="男子_"&amp;'ア．一覧・男'!J$4,入力男子!$AK23="男子_"&amp;'ア．一覧・男'!J$4),"○","")</f>
        <v/>
      </c>
      <c r="K10" s="183" t="str">
        <f>IF(OR(入力男子!$N23="男子_"&amp;'ア．一覧・男'!K$4&amp;"(1.067m/9.14m)",入力男子!$X23="男子_"&amp;'ア．一覧・男'!K$4&amp;"(1.067m/9.14m)",入力男子!$AK23="男子_"&amp;'ア．一覧・男'!K$4&amp;"(1.067m/9.14m)"),"○","")</f>
        <v/>
      </c>
      <c r="L10" s="183" t="str">
        <f>IF(OR(入力男子!$N23="男子_"&amp;'ア．一覧・男'!L$4&amp;"(0.914m/35.00m)",入力男子!$X23="男子_"&amp;'ア．一覧・男'!L$4&amp;"(0.914m/35.00m)",入力男子!$AK23="男子_"&amp;'ア．一覧・男'!L$4&amp;"(0.914m/35.00m)"),"○","")</f>
        <v/>
      </c>
      <c r="M10" s="183" t="str">
        <f>IF(OR(入力男子!$N23="男子_"&amp;'ア．一覧・男'!M$4,入力男子!$X23="男子_"&amp;'ア．一覧・男'!M$4,入力男子!$AK23="男子_"&amp;'ア．一覧・男'!M$4),"○","")</f>
        <v/>
      </c>
      <c r="N10" s="183" t="str">
        <f>IF(OR(入力男子!$N23="男子_"&amp;'ア．一覧・男'!N$4,入力男子!$X23="男子_"&amp;'ア．一覧・男'!N$4,入力男子!$AK23="男子_"&amp;'ア．一覧・男'!N$4),"○","")</f>
        <v/>
      </c>
      <c r="O10" s="183" t="str">
        <f>IF(入力男子!BC23="○","○","")</f>
        <v/>
      </c>
      <c r="P10" s="183" t="str">
        <f>IF(入力男子!BD23="★","○","")</f>
        <v/>
      </c>
      <c r="Q10" s="183" t="str">
        <f>IF(OR(入力男子!$N23="男子_"&amp;'ア．一覧・男'!Q$4,入力男子!$X23="男子_"&amp;'ア．一覧・男'!Q$4,入力男子!$AK23="男子_"&amp;'ア．一覧・男'!Q$4),"○","")</f>
        <v/>
      </c>
      <c r="R10" s="183" t="str">
        <f>IF(OR(入力男子!$N23="男子_"&amp;'ア．一覧・男'!R$4,入力男子!$X23="男子_"&amp;'ア．一覧・男'!R$4,入力男子!$AK23="男子_"&amp;'ア．一覧・男'!R$4),"○","")</f>
        <v/>
      </c>
      <c r="S10" s="183" t="str">
        <f>IF(OR(入力男子!$N23="男子_"&amp;'ア．一覧・男'!S$4,入力男子!$X23="男子_"&amp;'ア．一覧・男'!S$4,入力男子!$AK23="男子_"&amp;'ア．一覧・男'!S$4),"○","")</f>
        <v/>
      </c>
      <c r="T10" s="183" t="str">
        <f>IF(OR(入力男子!$N23="男子_"&amp;'ア．一覧・男'!T$4,入力男子!$X23="男子_"&amp;'ア．一覧・男'!T$4,入力男子!$AK23="男子_"&amp;'ア．一覧・男'!T$4),"○","")</f>
        <v/>
      </c>
      <c r="U10" s="183" t="str">
        <f>IF(OR(入力男子!$N23="男子_J"&amp;'ア．一覧・男'!U$4&amp;"(6.000kg)",入力男子!$X23="男子_J"&amp;'ア．一覧・男'!U$4&amp;"(6.000kg)",入力男子!$AK23="男子_J"&amp;'ア．一覧・男'!U$4&amp;"(6.000kg)"),"○","")</f>
        <v/>
      </c>
      <c r="V10" s="183" t="str">
        <f>IF(OR(入力男子!$N23="男子_J"&amp;'ア．一覧・男'!V$4&amp;"(1.750kg)",入力男子!$X23="男子_J"&amp;'ア．一覧・男'!V$4&amp;"(1.750kg)",入力男子!$AK23="男子_J"&amp;'ア．一覧・男'!V$4&amp;"(1.750kg)"),"○","")</f>
        <v/>
      </c>
      <c r="W10" s="183" t="str">
        <f>IF(OR(入力男子!$N23="男子_J"&amp;'ア．一覧・男'!W$4&amp;"(6.000kg)",入力男子!$X23="男子_J"&amp;'ア．一覧・男'!W$4&amp;"(6.000kg)",入力男子!$AK23="男子_J"&amp;'ア．一覧・男'!W$4&amp;"(6.000kg)"),"○","")</f>
        <v/>
      </c>
      <c r="X10" s="183" t="str">
        <f>IF(OR(入力男子!$N23="男子_"&amp;'ア．一覧・男'!X$4&amp;"(800g)",入力男子!$X23="男子_"&amp;'ア．一覧・男'!X$4&amp;"(800g)",入力男子!$AK23="男子_"&amp;'ア．一覧・男'!X$4&amp;"(800g)"),"○","")</f>
        <v/>
      </c>
      <c r="Y10" s="183" t="str">
        <f>IF(OR(入力男子!$N23="男子_"&amp;'ア．一覧・男'!Y$4,入力男子!$X23="男子_"&amp;'ア．一覧・男'!Y$4,入力男子!$AK23="男子_"&amp;'ア．一覧・男'!Y$4),"○","")</f>
        <v/>
      </c>
    </row>
    <row r="11" spans="1:47" ht="30" customHeight="1">
      <c r="A11" s="340" t="str">
        <f>IF(入力男子!A24="","",入力男子!A24)</f>
        <v/>
      </c>
      <c r="B11" s="199" t="str">
        <f>ASC(IF(入力男子!C24="","",入力男子!C24&amp;"　"&amp;入力男子!D24))</f>
        <v/>
      </c>
      <c r="C11" s="181" t="str">
        <f>IF(B11="","",入力男子!G24)</f>
        <v/>
      </c>
      <c r="D11" s="182" t="str">
        <f>IF(B11="","",入力男子!I24)</f>
        <v/>
      </c>
      <c r="E11" s="183" t="str">
        <f>IF(OR(入力男子!$N24="男子_"&amp;'ア．一覧・男'!E$4,入力男子!$X24="男子_"&amp;'ア．一覧・男'!E$4,入力男子!$AK24="男子_"&amp;'ア．一覧・男'!E$4),"○","")</f>
        <v/>
      </c>
      <c r="F11" s="183" t="str">
        <f>IF(OR(入力男子!$N24="男子_"&amp;'ア．一覧・男'!F$4,入力男子!$X24="男子_"&amp;'ア．一覧・男'!F$4,入力男子!$AK24="男子_"&amp;'ア．一覧・男'!F$4),"○","")</f>
        <v/>
      </c>
      <c r="G11" s="183" t="str">
        <f>IF(OR(入力男子!$N24="男子_"&amp;'ア．一覧・男'!G$4,入力男子!$X24="男子_"&amp;'ア．一覧・男'!G$4,入力男子!$AK24="男子_"&amp;'ア．一覧・男'!G$4),"○","")</f>
        <v/>
      </c>
      <c r="H11" s="183" t="str">
        <f>IF(OR(入力男子!$N24="男子_"&amp;'ア．一覧・男'!H$4,入力男子!$X24="男子_"&amp;'ア．一覧・男'!H$4,入力男子!$AK24="男子_"&amp;'ア．一覧・男'!H$4),"○","")</f>
        <v/>
      </c>
      <c r="I11" s="183" t="str">
        <f>IF(OR(入力男子!$N24="男子_"&amp;'ア．一覧・男'!I$4,入力男子!$X24="男子_"&amp;'ア．一覧・男'!I$4,入力男子!$AK24="男子_"&amp;'ア．一覧・男'!I$4),"○","")</f>
        <v/>
      </c>
      <c r="J11" s="183" t="str">
        <f>IF(OR(入力男子!$N24="男子_"&amp;'ア．一覧・男'!J$4,入力男子!$X24="男子_"&amp;'ア．一覧・男'!J$4,入力男子!$AK24="男子_"&amp;'ア．一覧・男'!J$4),"○","")</f>
        <v/>
      </c>
      <c r="K11" s="183" t="str">
        <f>IF(OR(入力男子!$N24="男子_"&amp;'ア．一覧・男'!K$4&amp;"(1.067m/9.14m)",入力男子!$X24="男子_"&amp;'ア．一覧・男'!K$4&amp;"(1.067m/9.14m)",入力男子!$AK24="男子_"&amp;'ア．一覧・男'!K$4&amp;"(1.067m/9.14m)"),"○","")</f>
        <v/>
      </c>
      <c r="L11" s="183" t="str">
        <f>IF(OR(入力男子!$N24="男子_"&amp;'ア．一覧・男'!L$4&amp;"(0.914m/35.00m)",入力男子!$X24="男子_"&amp;'ア．一覧・男'!L$4&amp;"(0.914m/35.00m)",入力男子!$AK24="男子_"&amp;'ア．一覧・男'!L$4&amp;"(0.914m/35.00m)"),"○","")</f>
        <v/>
      </c>
      <c r="M11" s="183" t="str">
        <f>IF(OR(入力男子!$N24="男子_"&amp;'ア．一覧・男'!M$4,入力男子!$X24="男子_"&amp;'ア．一覧・男'!M$4,入力男子!$AK24="男子_"&amp;'ア．一覧・男'!M$4),"○","")</f>
        <v/>
      </c>
      <c r="N11" s="183" t="str">
        <f>IF(OR(入力男子!$N24="男子_"&amp;'ア．一覧・男'!N$4,入力男子!$X24="男子_"&amp;'ア．一覧・男'!N$4,入力男子!$AK24="男子_"&amp;'ア．一覧・男'!N$4),"○","")</f>
        <v/>
      </c>
      <c r="O11" s="183" t="str">
        <f>IF(入力男子!BC24="○","○","")</f>
        <v/>
      </c>
      <c r="P11" s="183" t="str">
        <f>IF(入力男子!BD24="★","○","")</f>
        <v/>
      </c>
      <c r="Q11" s="183" t="str">
        <f>IF(OR(入力男子!$N24="男子_"&amp;'ア．一覧・男'!Q$4,入力男子!$X24="男子_"&amp;'ア．一覧・男'!Q$4,入力男子!$AK24="男子_"&amp;'ア．一覧・男'!Q$4),"○","")</f>
        <v/>
      </c>
      <c r="R11" s="183" t="str">
        <f>IF(OR(入力男子!$N24="男子_"&amp;'ア．一覧・男'!R$4,入力男子!$X24="男子_"&amp;'ア．一覧・男'!R$4,入力男子!$AK24="男子_"&amp;'ア．一覧・男'!R$4),"○","")</f>
        <v/>
      </c>
      <c r="S11" s="183" t="str">
        <f>IF(OR(入力男子!$N24="男子_"&amp;'ア．一覧・男'!S$4,入力男子!$X24="男子_"&amp;'ア．一覧・男'!S$4,入力男子!$AK24="男子_"&amp;'ア．一覧・男'!S$4),"○","")</f>
        <v/>
      </c>
      <c r="T11" s="183" t="str">
        <f>IF(OR(入力男子!$N24="男子_"&amp;'ア．一覧・男'!T$4,入力男子!$X24="男子_"&amp;'ア．一覧・男'!T$4,入力男子!$AK24="男子_"&amp;'ア．一覧・男'!T$4),"○","")</f>
        <v/>
      </c>
      <c r="U11" s="183" t="str">
        <f>IF(OR(入力男子!$N24="男子_J"&amp;'ア．一覧・男'!U$4&amp;"(6.000kg)",入力男子!$X24="男子_J"&amp;'ア．一覧・男'!U$4&amp;"(6.000kg)",入力男子!$AK24="男子_J"&amp;'ア．一覧・男'!U$4&amp;"(6.000kg)"),"○","")</f>
        <v/>
      </c>
      <c r="V11" s="183" t="str">
        <f>IF(OR(入力男子!$N24="男子_J"&amp;'ア．一覧・男'!V$4&amp;"(1.750kg)",入力男子!$X24="男子_J"&amp;'ア．一覧・男'!V$4&amp;"(1.750kg)",入力男子!$AK24="男子_J"&amp;'ア．一覧・男'!V$4&amp;"(1.750kg)"),"○","")</f>
        <v/>
      </c>
      <c r="W11" s="183" t="str">
        <f>IF(OR(入力男子!$N24="男子_J"&amp;'ア．一覧・男'!W$4&amp;"(6.000kg)",入力男子!$X24="男子_J"&amp;'ア．一覧・男'!W$4&amp;"(6.000kg)",入力男子!$AK24="男子_J"&amp;'ア．一覧・男'!W$4&amp;"(6.000kg)"),"○","")</f>
        <v/>
      </c>
      <c r="X11" s="183" t="str">
        <f>IF(OR(入力男子!$N24="男子_"&amp;'ア．一覧・男'!X$4&amp;"(800g)",入力男子!$X24="男子_"&amp;'ア．一覧・男'!X$4&amp;"(800g)",入力男子!$AK24="男子_"&amp;'ア．一覧・男'!X$4&amp;"(800g)"),"○","")</f>
        <v/>
      </c>
      <c r="Y11" s="183" t="str">
        <f>IF(OR(入力男子!$N24="男子_"&amp;'ア．一覧・男'!Y$4,入力男子!$X24="男子_"&amp;'ア．一覧・男'!Y$4,入力男子!$AK24="男子_"&amp;'ア．一覧・男'!Y$4),"○","")</f>
        <v/>
      </c>
    </row>
    <row r="12" spans="1:47" ht="30" customHeight="1">
      <c r="A12" s="340" t="str">
        <f>IF(入力男子!A25="","",入力男子!A25)</f>
        <v/>
      </c>
      <c r="B12" s="199" t="str">
        <f>ASC(IF(入力男子!C25="","",入力男子!C25&amp;"　"&amp;入力男子!D25))</f>
        <v/>
      </c>
      <c r="C12" s="181" t="str">
        <f>IF(B12="","",入力男子!G25)</f>
        <v/>
      </c>
      <c r="D12" s="182" t="str">
        <f>IF(B12="","",入力男子!I25)</f>
        <v/>
      </c>
      <c r="E12" s="183" t="str">
        <f>IF(OR(入力男子!$N25="男子_"&amp;'ア．一覧・男'!E$4,入力男子!$X25="男子_"&amp;'ア．一覧・男'!E$4,入力男子!$AK25="男子_"&amp;'ア．一覧・男'!E$4),"○","")</f>
        <v/>
      </c>
      <c r="F12" s="183" t="str">
        <f>IF(OR(入力男子!$N25="男子_"&amp;'ア．一覧・男'!F$4,入力男子!$X25="男子_"&amp;'ア．一覧・男'!F$4,入力男子!$AK25="男子_"&amp;'ア．一覧・男'!F$4),"○","")</f>
        <v/>
      </c>
      <c r="G12" s="183" t="str">
        <f>IF(OR(入力男子!$N25="男子_"&amp;'ア．一覧・男'!G$4,入力男子!$X25="男子_"&amp;'ア．一覧・男'!G$4,入力男子!$AK25="男子_"&amp;'ア．一覧・男'!G$4),"○","")</f>
        <v/>
      </c>
      <c r="H12" s="183" t="str">
        <f>IF(OR(入力男子!$N25="男子_"&amp;'ア．一覧・男'!H$4,入力男子!$X25="男子_"&amp;'ア．一覧・男'!H$4,入力男子!$AK25="男子_"&amp;'ア．一覧・男'!H$4),"○","")</f>
        <v/>
      </c>
      <c r="I12" s="183" t="str">
        <f>IF(OR(入力男子!$N25="男子_"&amp;'ア．一覧・男'!I$4,入力男子!$X25="男子_"&amp;'ア．一覧・男'!I$4,入力男子!$AK25="男子_"&amp;'ア．一覧・男'!I$4),"○","")</f>
        <v/>
      </c>
      <c r="J12" s="183" t="str">
        <f>IF(OR(入力男子!$N25="男子_"&amp;'ア．一覧・男'!J$4,入力男子!$X25="男子_"&amp;'ア．一覧・男'!J$4,入力男子!$AK25="男子_"&amp;'ア．一覧・男'!J$4),"○","")</f>
        <v/>
      </c>
      <c r="K12" s="183" t="str">
        <f>IF(OR(入力男子!$N25="男子_"&amp;'ア．一覧・男'!K$4&amp;"(1.067m/9.14m)",入力男子!$X25="男子_"&amp;'ア．一覧・男'!K$4&amp;"(1.067m/9.14m)",入力男子!$AK25="男子_"&amp;'ア．一覧・男'!K$4&amp;"(1.067m/9.14m)"),"○","")</f>
        <v/>
      </c>
      <c r="L12" s="183" t="str">
        <f>IF(OR(入力男子!$N25="男子_"&amp;'ア．一覧・男'!L$4&amp;"(0.914m/35.00m)",入力男子!$X25="男子_"&amp;'ア．一覧・男'!L$4&amp;"(0.914m/35.00m)",入力男子!$AK25="男子_"&amp;'ア．一覧・男'!L$4&amp;"(0.914m/35.00m)"),"○","")</f>
        <v/>
      </c>
      <c r="M12" s="183" t="str">
        <f>IF(OR(入力男子!$N25="男子_"&amp;'ア．一覧・男'!M$4,入力男子!$X25="男子_"&amp;'ア．一覧・男'!M$4,入力男子!$AK25="男子_"&amp;'ア．一覧・男'!M$4),"○","")</f>
        <v/>
      </c>
      <c r="N12" s="183" t="str">
        <f>IF(OR(入力男子!$N25="男子_"&amp;'ア．一覧・男'!N$4,入力男子!$X25="男子_"&amp;'ア．一覧・男'!N$4,入力男子!$AK25="男子_"&amp;'ア．一覧・男'!N$4),"○","")</f>
        <v/>
      </c>
      <c r="O12" s="183" t="str">
        <f>IF(入力男子!BC25="○","○","")</f>
        <v/>
      </c>
      <c r="P12" s="183" t="str">
        <f>IF(入力男子!BD25="★","○","")</f>
        <v/>
      </c>
      <c r="Q12" s="183" t="str">
        <f>IF(OR(入力男子!$N25="男子_"&amp;'ア．一覧・男'!Q$4,入力男子!$X25="男子_"&amp;'ア．一覧・男'!Q$4,入力男子!$AK25="男子_"&amp;'ア．一覧・男'!Q$4),"○","")</f>
        <v/>
      </c>
      <c r="R12" s="183" t="str">
        <f>IF(OR(入力男子!$N25="男子_"&amp;'ア．一覧・男'!R$4,入力男子!$X25="男子_"&amp;'ア．一覧・男'!R$4,入力男子!$AK25="男子_"&amp;'ア．一覧・男'!R$4),"○","")</f>
        <v/>
      </c>
      <c r="S12" s="183" t="str">
        <f>IF(OR(入力男子!$N25="男子_"&amp;'ア．一覧・男'!S$4,入力男子!$X25="男子_"&amp;'ア．一覧・男'!S$4,入力男子!$AK25="男子_"&amp;'ア．一覧・男'!S$4),"○","")</f>
        <v/>
      </c>
      <c r="T12" s="183" t="str">
        <f>IF(OR(入力男子!$N25="男子_"&amp;'ア．一覧・男'!T$4,入力男子!$X25="男子_"&amp;'ア．一覧・男'!T$4,入力男子!$AK25="男子_"&amp;'ア．一覧・男'!T$4),"○","")</f>
        <v/>
      </c>
      <c r="U12" s="183" t="str">
        <f>IF(OR(入力男子!$N25="男子_J"&amp;'ア．一覧・男'!U$4&amp;"(6.000kg)",入力男子!$X25="男子_J"&amp;'ア．一覧・男'!U$4&amp;"(6.000kg)",入力男子!$AK25="男子_J"&amp;'ア．一覧・男'!U$4&amp;"(6.000kg)"),"○","")</f>
        <v/>
      </c>
      <c r="V12" s="183" t="str">
        <f>IF(OR(入力男子!$N25="男子_J"&amp;'ア．一覧・男'!V$4&amp;"(1.750kg)",入力男子!$X25="男子_J"&amp;'ア．一覧・男'!V$4&amp;"(1.750kg)",入力男子!$AK25="男子_J"&amp;'ア．一覧・男'!V$4&amp;"(1.750kg)"),"○","")</f>
        <v/>
      </c>
      <c r="W12" s="183" t="str">
        <f>IF(OR(入力男子!$N25="男子_J"&amp;'ア．一覧・男'!W$4&amp;"(6.000kg)",入力男子!$X25="男子_J"&amp;'ア．一覧・男'!W$4&amp;"(6.000kg)",入力男子!$AK25="男子_J"&amp;'ア．一覧・男'!W$4&amp;"(6.000kg)"),"○","")</f>
        <v/>
      </c>
      <c r="X12" s="183" t="str">
        <f>IF(OR(入力男子!$N25="男子_"&amp;'ア．一覧・男'!X$4&amp;"(800g)",入力男子!$X25="男子_"&amp;'ア．一覧・男'!X$4&amp;"(800g)",入力男子!$AK25="男子_"&amp;'ア．一覧・男'!X$4&amp;"(800g)"),"○","")</f>
        <v/>
      </c>
      <c r="Y12" s="183" t="str">
        <f>IF(OR(入力男子!$N25="男子_"&amp;'ア．一覧・男'!Y$4,入力男子!$X25="男子_"&amp;'ア．一覧・男'!Y$4,入力男子!$AK25="男子_"&amp;'ア．一覧・男'!Y$4),"○","")</f>
        <v/>
      </c>
    </row>
    <row r="13" spans="1:47" ht="30" customHeight="1">
      <c r="A13" s="340" t="str">
        <f>IF(入力男子!A26="","",入力男子!A26)</f>
        <v/>
      </c>
      <c r="B13" s="199" t="str">
        <f>ASC(IF(入力男子!C26="","",入力男子!C26&amp;"　"&amp;入力男子!D26))</f>
        <v/>
      </c>
      <c r="C13" s="181" t="str">
        <f>IF(B13="","",入力男子!G26)</f>
        <v/>
      </c>
      <c r="D13" s="182" t="str">
        <f>IF(B13="","",入力男子!I26)</f>
        <v/>
      </c>
      <c r="E13" s="183" t="str">
        <f>IF(OR(入力男子!$N26="男子_"&amp;'ア．一覧・男'!E$4,入力男子!$X26="男子_"&amp;'ア．一覧・男'!E$4,入力男子!$AK26="男子_"&amp;'ア．一覧・男'!E$4),"○","")</f>
        <v/>
      </c>
      <c r="F13" s="183" t="str">
        <f>IF(OR(入力男子!$N26="男子_"&amp;'ア．一覧・男'!F$4,入力男子!$X26="男子_"&amp;'ア．一覧・男'!F$4,入力男子!$AK26="男子_"&amp;'ア．一覧・男'!F$4),"○","")</f>
        <v/>
      </c>
      <c r="G13" s="183" t="str">
        <f>IF(OR(入力男子!$N26="男子_"&amp;'ア．一覧・男'!G$4,入力男子!$X26="男子_"&amp;'ア．一覧・男'!G$4,入力男子!$AK26="男子_"&amp;'ア．一覧・男'!G$4),"○","")</f>
        <v/>
      </c>
      <c r="H13" s="183" t="str">
        <f>IF(OR(入力男子!$N26="男子_"&amp;'ア．一覧・男'!H$4,入力男子!$X26="男子_"&amp;'ア．一覧・男'!H$4,入力男子!$AK26="男子_"&amp;'ア．一覧・男'!H$4),"○","")</f>
        <v/>
      </c>
      <c r="I13" s="183" t="str">
        <f>IF(OR(入力男子!$N26="男子_"&amp;'ア．一覧・男'!I$4,入力男子!$X26="男子_"&amp;'ア．一覧・男'!I$4,入力男子!$AK26="男子_"&amp;'ア．一覧・男'!I$4),"○","")</f>
        <v/>
      </c>
      <c r="J13" s="183" t="str">
        <f>IF(OR(入力男子!$N26="男子_"&amp;'ア．一覧・男'!J$4,入力男子!$X26="男子_"&amp;'ア．一覧・男'!J$4,入力男子!$AK26="男子_"&amp;'ア．一覧・男'!J$4),"○","")</f>
        <v/>
      </c>
      <c r="K13" s="183" t="str">
        <f>IF(OR(入力男子!$N26="男子_"&amp;'ア．一覧・男'!K$4&amp;"(1.067m/9.14m)",入力男子!$X26="男子_"&amp;'ア．一覧・男'!K$4&amp;"(1.067m/9.14m)",入力男子!$AK26="男子_"&amp;'ア．一覧・男'!K$4&amp;"(1.067m/9.14m)"),"○","")</f>
        <v/>
      </c>
      <c r="L13" s="183" t="str">
        <f>IF(OR(入力男子!$N26="男子_"&amp;'ア．一覧・男'!L$4&amp;"(0.914m/35.00m)",入力男子!$X26="男子_"&amp;'ア．一覧・男'!L$4&amp;"(0.914m/35.00m)",入力男子!$AK26="男子_"&amp;'ア．一覧・男'!L$4&amp;"(0.914m/35.00m)"),"○","")</f>
        <v/>
      </c>
      <c r="M13" s="183" t="str">
        <f>IF(OR(入力男子!$N26="男子_"&amp;'ア．一覧・男'!M$4,入力男子!$X26="男子_"&amp;'ア．一覧・男'!M$4,入力男子!$AK26="男子_"&amp;'ア．一覧・男'!M$4),"○","")</f>
        <v/>
      </c>
      <c r="N13" s="183" t="str">
        <f>IF(OR(入力男子!$N26="男子_"&amp;'ア．一覧・男'!N$4,入力男子!$X26="男子_"&amp;'ア．一覧・男'!N$4,入力男子!$AK26="男子_"&amp;'ア．一覧・男'!N$4),"○","")</f>
        <v/>
      </c>
      <c r="O13" s="183" t="str">
        <f>IF(入力男子!BC26="○","○","")</f>
        <v/>
      </c>
      <c r="P13" s="183" t="str">
        <f>IF(入力男子!BD26="★","○","")</f>
        <v/>
      </c>
      <c r="Q13" s="183" t="str">
        <f>IF(OR(入力男子!$N26="男子_"&amp;'ア．一覧・男'!Q$4,入力男子!$X26="男子_"&amp;'ア．一覧・男'!Q$4,入力男子!$AK26="男子_"&amp;'ア．一覧・男'!Q$4),"○","")</f>
        <v/>
      </c>
      <c r="R13" s="183" t="str">
        <f>IF(OR(入力男子!$N26="男子_"&amp;'ア．一覧・男'!R$4,入力男子!$X26="男子_"&amp;'ア．一覧・男'!R$4,入力男子!$AK26="男子_"&amp;'ア．一覧・男'!R$4),"○","")</f>
        <v/>
      </c>
      <c r="S13" s="183" t="str">
        <f>IF(OR(入力男子!$N26="男子_"&amp;'ア．一覧・男'!S$4,入力男子!$X26="男子_"&amp;'ア．一覧・男'!S$4,入力男子!$AK26="男子_"&amp;'ア．一覧・男'!S$4),"○","")</f>
        <v/>
      </c>
      <c r="T13" s="183" t="str">
        <f>IF(OR(入力男子!$N26="男子_"&amp;'ア．一覧・男'!T$4,入力男子!$X26="男子_"&amp;'ア．一覧・男'!T$4,入力男子!$AK26="男子_"&amp;'ア．一覧・男'!T$4),"○","")</f>
        <v/>
      </c>
      <c r="U13" s="183" t="str">
        <f>IF(OR(入力男子!$N26="男子_J"&amp;'ア．一覧・男'!U$4&amp;"(6.000kg)",入力男子!$X26="男子_J"&amp;'ア．一覧・男'!U$4&amp;"(6.000kg)",入力男子!$AK26="男子_J"&amp;'ア．一覧・男'!U$4&amp;"(6.000kg)"),"○","")</f>
        <v/>
      </c>
      <c r="V13" s="183" t="str">
        <f>IF(OR(入力男子!$N26="男子_J"&amp;'ア．一覧・男'!V$4&amp;"(1.750kg)",入力男子!$X26="男子_J"&amp;'ア．一覧・男'!V$4&amp;"(1.750kg)",入力男子!$AK26="男子_J"&amp;'ア．一覧・男'!V$4&amp;"(1.750kg)"),"○","")</f>
        <v/>
      </c>
      <c r="W13" s="183" t="str">
        <f>IF(OR(入力男子!$N26="男子_J"&amp;'ア．一覧・男'!W$4&amp;"(6.000kg)",入力男子!$X26="男子_J"&amp;'ア．一覧・男'!W$4&amp;"(6.000kg)",入力男子!$AK26="男子_J"&amp;'ア．一覧・男'!W$4&amp;"(6.000kg)"),"○","")</f>
        <v/>
      </c>
      <c r="X13" s="183" t="str">
        <f>IF(OR(入力男子!$N26="男子_"&amp;'ア．一覧・男'!X$4&amp;"(800g)",入力男子!$X26="男子_"&amp;'ア．一覧・男'!X$4&amp;"(800g)",入力男子!$AK26="男子_"&amp;'ア．一覧・男'!X$4&amp;"(800g)"),"○","")</f>
        <v/>
      </c>
      <c r="Y13" s="183" t="str">
        <f>IF(OR(入力男子!$N26="男子_"&amp;'ア．一覧・男'!Y$4,入力男子!$X26="男子_"&amp;'ア．一覧・男'!Y$4,入力男子!$AK26="男子_"&amp;'ア．一覧・男'!Y$4),"○","")</f>
        <v/>
      </c>
    </row>
    <row r="14" spans="1:47" ht="30" customHeight="1">
      <c r="A14" s="340" t="str">
        <f>IF(入力男子!A27="","",入力男子!A27)</f>
        <v/>
      </c>
      <c r="B14" s="199" t="str">
        <f>ASC(IF(入力男子!C27="","",入力男子!C27&amp;"　"&amp;入力男子!D27))</f>
        <v/>
      </c>
      <c r="C14" s="181" t="str">
        <f>IF(B14="","",入力男子!G27)</f>
        <v/>
      </c>
      <c r="D14" s="182" t="str">
        <f>IF(B14="","",入力男子!I27)</f>
        <v/>
      </c>
      <c r="E14" s="183" t="str">
        <f>IF(OR(入力男子!$N27="男子_"&amp;'ア．一覧・男'!E$4,入力男子!$X27="男子_"&amp;'ア．一覧・男'!E$4,入力男子!$AK27="男子_"&amp;'ア．一覧・男'!E$4),"○","")</f>
        <v/>
      </c>
      <c r="F14" s="183" t="str">
        <f>IF(OR(入力男子!$N27="男子_"&amp;'ア．一覧・男'!F$4,入力男子!$X27="男子_"&amp;'ア．一覧・男'!F$4,入力男子!$AK27="男子_"&amp;'ア．一覧・男'!F$4),"○","")</f>
        <v/>
      </c>
      <c r="G14" s="183" t="str">
        <f>IF(OR(入力男子!$N27="男子_"&amp;'ア．一覧・男'!G$4,入力男子!$X27="男子_"&amp;'ア．一覧・男'!G$4,入力男子!$AK27="男子_"&amp;'ア．一覧・男'!G$4),"○","")</f>
        <v/>
      </c>
      <c r="H14" s="183" t="str">
        <f>IF(OR(入力男子!$N27="男子_"&amp;'ア．一覧・男'!H$4,入力男子!$X27="男子_"&amp;'ア．一覧・男'!H$4,入力男子!$AK27="男子_"&amp;'ア．一覧・男'!H$4),"○","")</f>
        <v/>
      </c>
      <c r="I14" s="183" t="str">
        <f>IF(OR(入力男子!$N27="男子_"&amp;'ア．一覧・男'!I$4,入力男子!$X27="男子_"&amp;'ア．一覧・男'!I$4,入力男子!$AK27="男子_"&amp;'ア．一覧・男'!I$4),"○","")</f>
        <v/>
      </c>
      <c r="J14" s="183" t="str">
        <f>IF(OR(入力男子!$N27="男子_"&amp;'ア．一覧・男'!J$4,入力男子!$X27="男子_"&amp;'ア．一覧・男'!J$4,入力男子!$AK27="男子_"&amp;'ア．一覧・男'!J$4),"○","")</f>
        <v/>
      </c>
      <c r="K14" s="183" t="str">
        <f>IF(OR(入力男子!$N27="男子_"&amp;'ア．一覧・男'!K$4&amp;"(1.067m/9.14m)",入力男子!$X27="男子_"&amp;'ア．一覧・男'!K$4&amp;"(1.067m/9.14m)",入力男子!$AK27="男子_"&amp;'ア．一覧・男'!K$4&amp;"(1.067m/9.14m)"),"○","")</f>
        <v/>
      </c>
      <c r="L14" s="183" t="str">
        <f>IF(OR(入力男子!$N27="男子_"&amp;'ア．一覧・男'!L$4&amp;"(0.914m/35.00m)",入力男子!$X27="男子_"&amp;'ア．一覧・男'!L$4&amp;"(0.914m/35.00m)",入力男子!$AK27="男子_"&amp;'ア．一覧・男'!L$4&amp;"(0.914m/35.00m)"),"○","")</f>
        <v/>
      </c>
      <c r="M14" s="183" t="str">
        <f>IF(OR(入力男子!$N27="男子_"&amp;'ア．一覧・男'!M$4,入力男子!$X27="男子_"&amp;'ア．一覧・男'!M$4,入力男子!$AK27="男子_"&amp;'ア．一覧・男'!M$4),"○","")</f>
        <v/>
      </c>
      <c r="N14" s="183" t="str">
        <f>IF(OR(入力男子!$N27="男子_"&amp;'ア．一覧・男'!N$4,入力男子!$X27="男子_"&amp;'ア．一覧・男'!N$4,入力男子!$AK27="男子_"&amp;'ア．一覧・男'!N$4),"○","")</f>
        <v/>
      </c>
      <c r="O14" s="183" t="str">
        <f>IF(入力男子!BC27="○","○","")</f>
        <v/>
      </c>
      <c r="P14" s="183" t="str">
        <f>IF(入力男子!BD27="★","○","")</f>
        <v/>
      </c>
      <c r="Q14" s="183" t="str">
        <f>IF(OR(入力男子!$N27="男子_"&amp;'ア．一覧・男'!Q$4,入力男子!$X27="男子_"&amp;'ア．一覧・男'!Q$4,入力男子!$AK27="男子_"&amp;'ア．一覧・男'!Q$4),"○","")</f>
        <v/>
      </c>
      <c r="R14" s="183" t="str">
        <f>IF(OR(入力男子!$N27="男子_"&amp;'ア．一覧・男'!R$4,入力男子!$X27="男子_"&amp;'ア．一覧・男'!R$4,入力男子!$AK27="男子_"&amp;'ア．一覧・男'!R$4),"○","")</f>
        <v/>
      </c>
      <c r="S14" s="183" t="str">
        <f>IF(OR(入力男子!$N27="男子_"&amp;'ア．一覧・男'!S$4,入力男子!$X27="男子_"&amp;'ア．一覧・男'!S$4,入力男子!$AK27="男子_"&amp;'ア．一覧・男'!S$4),"○","")</f>
        <v/>
      </c>
      <c r="T14" s="183" t="str">
        <f>IF(OR(入力男子!$N27="男子_"&amp;'ア．一覧・男'!T$4,入力男子!$X27="男子_"&amp;'ア．一覧・男'!T$4,入力男子!$AK27="男子_"&amp;'ア．一覧・男'!T$4),"○","")</f>
        <v/>
      </c>
      <c r="U14" s="183" t="str">
        <f>IF(OR(入力男子!$N27="男子_J"&amp;'ア．一覧・男'!U$4&amp;"(6.000kg)",入力男子!$X27="男子_J"&amp;'ア．一覧・男'!U$4&amp;"(6.000kg)",入力男子!$AK27="男子_J"&amp;'ア．一覧・男'!U$4&amp;"(6.000kg)"),"○","")</f>
        <v/>
      </c>
      <c r="V14" s="183" t="str">
        <f>IF(OR(入力男子!$N27="男子_J"&amp;'ア．一覧・男'!V$4&amp;"(1.750kg)",入力男子!$X27="男子_J"&amp;'ア．一覧・男'!V$4&amp;"(1.750kg)",入力男子!$AK27="男子_J"&amp;'ア．一覧・男'!V$4&amp;"(1.750kg)"),"○","")</f>
        <v/>
      </c>
      <c r="W14" s="183" t="str">
        <f>IF(OR(入力男子!$N27="男子_J"&amp;'ア．一覧・男'!W$4&amp;"(6.000kg)",入力男子!$X27="男子_J"&amp;'ア．一覧・男'!W$4&amp;"(6.000kg)",入力男子!$AK27="男子_J"&amp;'ア．一覧・男'!W$4&amp;"(6.000kg)"),"○","")</f>
        <v/>
      </c>
      <c r="X14" s="183" t="str">
        <f>IF(OR(入力男子!$N27="男子_"&amp;'ア．一覧・男'!X$4&amp;"(800g)",入力男子!$X27="男子_"&amp;'ア．一覧・男'!X$4&amp;"(800g)",入力男子!$AK27="男子_"&amp;'ア．一覧・男'!X$4&amp;"(800g)"),"○","")</f>
        <v/>
      </c>
      <c r="Y14" s="183" t="str">
        <f>IF(OR(入力男子!$N27="男子_"&amp;'ア．一覧・男'!Y$4,入力男子!$X27="男子_"&amp;'ア．一覧・男'!Y$4,入力男子!$AK27="男子_"&amp;'ア．一覧・男'!Y$4),"○","")</f>
        <v/>
      </c>
    </row>
    <row r="15" spans="1:47" ht="30" customHeight="1">
      <c r="A15" s="340" t="str">
        <f>IF(入力男子!A28="","",入力男子!A28)</f>
        <v/>
      </c>
      <c r="B15" s="199" t="str">
        <f>ASC(IF(入力男子!C28="","",入力男子!C28&amp;"　"&amp;入力男子!D28))</f>
        <v/>
      </c>
      <c r="C15" s="181" t="str">
        <f>IF(B15="","",入力男子!G28)</f>
        <v/>
      </c>
      <c r="D15" s="182" t="str">
        <f>IF(B15="","",入力男子!I28)</f>
        <v/>
      </c>
      <c r="E15" s="183" t="str">
        <f>IF(OR(入力男子!$N28="男子_"&amp;'ア．一覧・男'!E$4,入力男子!$X28="男子_"&amp;'ア．一覧・男'!E$4,入力男子!$AK28="男子_"&amp;'ア．一覧・男'!E$4),"○","")</f>
        <v/>
      </c>
      <c r="F15" s="183" t="str">
        <f>IF(OR(入力男子!$N28="男子_"&amp;'ア．一覧・男'!F$4,入力男子!$X28="男子_"&amp;'ア．一覧・男'!F$4,入力男子!$AK28="男子_"&amp;'ア．一覧・男'!F$4),"○","")</f>
        <v/>
      </c>
      <c r="G15" s="183" t="str">
        <f>IF(OR(入力男子!$N28="男子_"&amp;'ア．一覧・男'!G$4,入力男子!$X28="男子_"&amp;'ア．一覧・男'!G$4,入力男子!$AK28="男子_"&amp;'ア．一覧・男'!G$4),"○","")</f>
        <v/>
      </c>
      <c r="H15" s="183" t="str">
        <f>IF(OR(入力男子!$N28="男子_"&amp;'ア．一覧・男'!H$4,入力男子!$X28="男子_"&amp;'ア．一覧・男'!H$4,入力男子!$AK28="男子_"&amp;'ア．一覧・男'!H$4),"○","")</f>
        <v/>
      </c>
      <c r="I15" s="183" t="str">
        <f>IF(OR(入力男子!$N28="男子_"&amp;'ア．一覧・男'!I$4,入力男子!$X28="男子_"&amp;'ア．一覧・男'!I$4,入力男子!$AK28="男子_"&amp;'ア．一覧・男'!I$4),"○","")</f>
        <v/>
      </c>
      <c r="J15" s="183" t="str">
        <f>IF(OR(入力男子!$N28="男子_"&amp;'ア．一覧・男'!J$4,入力男子!$X28="男子_"&amp;'ア．一覧・男'!J$4,入力男子!$AK28="男子_"&amp;'ア．一覧・男'!J$4),"○","")</f>
        <v/>
      </c>
      <c r="K15" s="183" t="str">
        <f>IF(OR(入力男子!$N28="男子_"&amp;'ア．一覧・男'!K$4&amp;"(1.067m/9.14m)",入力男子!$X28="男子_"&amp;'ア．一覧・男'!K$4&amp;"(1.067m/9.14m)",入力男子!$AK28="男子_"&amp;'ア．一覧・男'!K$4&amp;"(1.067m/9.14m)"),"○","")</f>
        <v/>
      </c>
      <c r="L15" s="183" t="str">
        <f>IF(OR(入力男子!$N28="男子_"&amp;'ア．一覧・男'!L$4&amp;"(0.914m/35.00m)",入力男子!$X28="男子_"&amp;'ア．一覧・男'!L$4&amp;"(0.914m/35.00m)",入力男子!$AK28="男子_"&amp;'ア．一覧・男'!L$4&amp;"(0.914m/35.00m)"),"○","")</f>
        <v/>
      </c>
      <c r="M15" s="183" t="str">
        <f>IF(OR(入力男子!$N28="男子_"&amp;'ア．一覧・男'!M$4,入力男子!$X28="男子_"&amp;'ア．一覧・男'!M$4,入力男子!$AK28="男子_"&amp;'ア．一覧・男'!M$4),"○","")</f>
        <v/>
      </c>
      <c r="N15" s="183" t="str">
        <f>IF(OR(入力男子!$N28="男子_"&amp;'ア．一覧・男'!N$4,入力男子!$X28="男子_"&amp;'ア．一覧・男'!N$4,入力男子!$AK28="男子_"&amp;'ア．一覧・男'!N$4),"○","")</f>
        <v/>
      </c>
      <c r="O15" s="183" t="str">
        <f>IF(入力男子!BC28="○","○","")</f>
        <v/>
      </c>
      <c r="P15" s="183" t="str">
        <f>IF(入力男子!BD28="★","○","")</f>
        <v/>
      </c>
      <c r="Q15" s="183" t="str">
        <f>IF(OR(入力男子!$N28="男子_"&amp;'ア．一覧・男'!Q$4,入力男子!$X28="男子_"&amp;'ア．一覧・男'!Q$4,入力男子!$AK28="男子_"&amp;'ア．一覧・男'!Q$4),"○","")</f>
        <v/>
      </c>
      <c r="R15" s="183" t="str">
        <f>IF(OR(入力男子!$N28="男子_"&amp;'ア．一覧・男'!R$4,入力男子!$X28="男子_"&amp;'ア．一覧・男'!R$4,入力男子!$AK28="男子_"&amp;'ア．一覧・男'!R$4),"○","")</f>
        <v/>
      </c>
      <c r="S15" s="183" t="str">
        <f>IF(OR(入力男子!$N28="男子_"&amp;'ア．一覧・男'!S$4,入力男子!$X28="男子_"&amp;'ア．一覧・男'!S$4,入力男子!$AK28="男子_"&amp;'ア．一覧・男'!S$4),"○","")</f>
        <v/>
      </c>
      <c r="T15" s="183" t="str">
        <f>IF(OR(入力男子!$N28="男子_"&amp;'ア．一覧・男'!T$4,入力男子!$X28="男子_"&amp;'ア．一覧・男'!T$4,入力男子!$AK28="男子_"&amp;'ア．一覧・男'!T$4),"○","")</f>
        <v/>
      </c>
      <c r="U15" s="183" t="str">
        <f>IF(OR(入力男子!$N28="男子_J"&amp;'ア．一覧・男'!U$4&amp;"(6.000kg)",入力男子!$X28="男子_J"&amp;'ア．一覧・男'!U$4&amp;"(6.000kg)",入力男子!$AK28="男子_J"&amp;'ア．一覧・男'!U$4&amp;"(6.000kg)"),"○","")</f>
        <v/>
      </c>
      <c r="V15" s="183" t="str">
        <f>IF(OR(入力男子!$N28="男子_J"&amp;'ア．一覧・男'!V$4&amp;"(1.750kg)",入力男子!$X28="男子_J"&amp;'ア．一覧・男'!V$4&amp;"(1.750kg)",入力男子!$AK28="男子_J"&amp;'ア．一覧・男'!V$4&amp;"(1.750kg)"),"○","")</f>
        <v/>
      </c>
      <c r="W15" s="183" t="str">
        <f>IF(OR(入力男子!$N28="男子_J"&amp;'ア．一覧・男'!W$4&amp;"(6.000kg)",入力男子!$X28="男子_J"&amp;'ア．一覧・男'!W$4&amp;"(6.000kg)",入力男子!$AK28="男子_J"&amp;'ア．一覧・男'!W$4&amp;"(6.000kg)"),"○","")</f>
        <v/>
      </c>
      <c r="X15" s="183" t="str">
        <f>IF(OR(入力男子!$N28="男子_"&amp;'ア．一覧・男'!X$4&amp;"(800g)",入力男子!$X28="男子_"&amp;'ア．一覧・男'!X$4&amp;"(800g)",入力男子!$AK28="男子_"&amp;'ア．一覧・男'!X$4&amp;"(800g)"),"○","")</f>
        <v/>
      </c>
      <c r="Y15" s="183" t="str">
        <f>IF(OR(入力男子!$N28="男子_"&amp;'ア．一覧・男'!Y$4,入力男子!$X28="男子_"&amp;'ア．一覧・男'!Y$4,入力男子!$AK28="男子_"&amp;'ア．一覧・男'!Y$4),"○","")</f>
        <v/>
      </c>
    </row>
    <row r="16" spans="1:47" ht="30" customHeight="1">
      <c r="A16" s="340" t="str">
        <f>IF(入力男子!A29="","",入力男子!A29)</f>
        <v/>
      </c>
      <c r="B16" s="199" t="str">
        <f>ASC(IF(入力男子!C29="","",入力男子!C29&amp;"　"&amp;入力男子!D29))</f>
        <v/>
      </c>
      <c r="C16" s="181" t="str">
        <f>IF(B16="","",入力男子!G29)</f>
        <v/>
      </c>
      <c r="D16" s="182" t="str">
        <f>IF(B16="","",入力男子!I29)</f>
        <v/>
      </c>
      <c r="E16" s="183" t="str">
        <f>IF(OR(入力男子!$N29="男子_"&amp;'ア．一覧・男'!E$4,入力男子!$X29="男子_"&amp;'ア．一覧・男'!E$4,入力男子!$AK29="男子_"&amp;'ア．一覧・男'!E$4),"○","")</f>
        <v/>
      </c>
      <c r="F16" s="183" t="str">
        <f>IF(OR(入力男子!$N29="男子_"&amp;'ア．一覧・男'!F$4,入力男子!$X29="男子_"&amp;'ア．一覧・男'!F$4,入力男子!$AK29="男子_"&amp;'ア．一覧・男'!F$4),"○","")</f>
        <v/>
      </c>
      <c r="G16" s="183" t="str">
        <f>IF(OR(入力男子!$N29="男子_"&amp;'ア．一覧・男'!G$4,入力男子!$X29="男子_"&amp;'ア．一覧・男'!G$4,入力男子!$AK29="男子_"&amp;'ア．一覧・男'!G$4),"○","")</f>
        <v/>
      </c>
      <c r="H16" s="183" t="str">
        <f>IF(OR(入力男子!$N29="男子_"&amp;'ア．一覧・男'!H$4,入力男子!$X29="男子_"&amp;'ア．一覧・男'!H$4,入力男子!$AK29="男子_"&amp;'ア．一覧・男'!H$4),"○","")</f>
        <v/>
      </c>
      <c r="I16" s="183" t="str">
        <f>IF(OR(入力男子!$N29="男子_"&amp;'ア．一覧・男'!I$4,入力男子!$X29="男子_"&amp;'ア．一覧・男'!I$4,入力男子!$AK29="男子_"&amp;'ア．一覧・男'!I$4),"○","")</f>
        <v/>
      </c>
      <c r="J16" s="183" t="str">
        <f>IF(OR(入力男子!$N29="男子_"&amp;'ア．一覧・男'!J$4,入力男子!$X29="男子_"&amp;'ア．一覧・男'!J$4,入力男子!$AK29="男子_"&amp;'ア．一覧・男'!J$4),"○","")</f>
        <v/>
      </c>
      <c r="K16" s="183" t="str">
        <f>IF(OR(入力男子!$N29="男子_"&amp;'ア．一覧・男'!K$4&amp;"(1.067m/9.14m)",入力男子!$X29="男子_"&amp;'ア．一覧・男'!K$4&amp;"(1.067m/9.14m)",入力男子!$AK29="男子_"&amp;'ア．一覧・男'!K$4&amp;"(1.067m/9.14m)"),"○","")</f>
        <v/>
      </c>
      <c r="L16" s="183" t="str">
        <f>IF(OR(入力男子!$N29="男子_"&amp;'ア．一覧・男'!L$4&amp;"(0.914m/35.00m)",入力男子!$X29="男子_"&amp;'ア．一覧・男'!L$4&amp;"(0.914m/35.00m)",入力男子!$AK29="男子_"&amp;'ア．一覧・男'!L$4&amp;"(0.914m/35.00m)"),"○","")</f>
        <v/>
      </c>
      <c r="M16" s="183" t="str">
        <f>IF(OR(入力男子!$N29="男子_"&amp;'ア．一覧・男'!M$4,入力男子!$X29="男子_"&amp;'ア．一覧・男'!M$4,入力男子!$AK29="男子_"&amp;'ア．一覧・男'!M$4),"○","")</f>
        <v/>
      </c>
      <c r="N16" s="183" t="str">
        <f>IF(OR(入力男子!$N29="男子_"&amp;'ア．一覧・男'!N$4,入力男子!$X29="男子_"&amp;'ア．一覧・男'!N$4,入力男子!$AK29="男子_"&amp;'ア．一覧・男'!N$4),"○","")</f>
        <v/>
      </c>
      <c r="O16" s="183" t="str">
        <f>IF(入力男子!BC29="○","○","")</f>
        <v/>
      </c>
      <c r="P16" s="183" t="str">
        <f>IF(入力男子!BD29="★","○","")</f>
        <v/>
      </c>
      <c r="Q16" s="183" t="str">
        <f>IF(OR(入力男子!$N29="男子_"&amp;'ア．一覧・男'!Q$4,入力男子!$X29="男子_"&amp;'ア．一覧・男'!Q$4,入力男子!$AK29="男子_"&amp;'ア．一覧・男'!Q$4),"○","")</f>
        <v/>
      </c>
      <c r="R16" s="183" t="str">
        <f>IF(OR(入力男子!$N29="男子_"&amp;'ア．一覧・男'!R$4,入力男子!$X29="男子_"&amp;'ア．一覧・男'!R$4,入力男子!$AK29="男子_"&amp;'ア．一覧・男'!R$4),"○","")</f>
        <v/>
      </c>
      <c r="S16" s="183" t="str">
        <f>IF(OR(入力男子!$N29="男子_"&amp;'ア．一覧・男'!S$4,入力男子!$X29="男子_"&amp;'ア．一覧・男'!S$4,入力男子!$AK29="男子_"&amp;'ア．一覧・男'!S$4),"○","")</f>
        <v/>
      </c>
      <c r="T16" s="183" t="str">
        <f>IF(OR(入力男子!$N29="男子_"&amp;'ア．一覧・男'!T$4,入力男子!$X29="男子_"&amp;'ア．一覧・男'!T$4,入力男子!$AK29="男子_"&amp;'ア．一覧・男'!T$4),"○","")</f>
        <v/>
      </c>
      <c r="U16" s="183" t="str">
        <f>IF(OR(入力男子!$N29="男子_J"&amp;'ア．一覧・男'!U$4&amp;"(6.000kg)",入力男子!$X29="男子_J"&amp;'ア．一覧・男'!U$4&amp;"(6.000kg)",入力男子!$AK29="男子_J"&amp;'ア．一覧・男'!U$4&amp;"(6.000kg)"),"○","")</f>
        <v/>
      </c>
      <c r="V16" s="183" t="str">
        <f>IF(OR(入力男子!$N29="男子_J"&amp;'ア．一覧・男'!V$4&amp;"(1.750kg)",入力男子!$X29="男子_J"&amp;'ア．一覧・男'!V$4&amp;"(1.750kg)",入力男子!$AK29="男子_J"&amp;'ア．一覧・男'!V$4&amp;"(1.750kg)"),"○","")</f>
        <v/>
      </c>
      <c r="W16" s="183" t="str">
        <f>IF(OR(入力男子!$N29="男子_J"&amp;'ア．一覧・男'!W$4&amp;"(6.000kg)",入力男子!$X29="男子_J"&amp;'ア．一覧・男'!W$4&amp;"(6.000kg)",入力男子!$AK29="男子_J"&amp;'ア．一覧・男'!W$4&amp;"(6.000kg)"),"○","")</f>
        <v/>
      </c>
      <c r="X16" s="183" t="str">
        <f>IF(OR(入力男子!$N29="男子_"&amp;'ア．一覧・男'!X$4&amp;"(800g)",入力男子!$X29="男子_"&amp;'ア．一覧・男'!X$4&amp;"(800g)",入力男子!$AK29="男子_"&amp;'ア．一覧・男'!X$4&amp;"(800g)"),"○","")</f>
        <v/>
      </c>
      <c r="Y16" s="183" t="str">
        <f>IF(OR(入力男子!$N29="男子_"&amp;'ア．一覧・男'!Y$4,入力男子!$X29="男子_"&amp;'ア．一覧・男'!Y$4,入力男子!$AK29="男子_"&amp;'ア．一覧・男'!Y$4),"○","")</f>
        <v/>
      </c>
    </row>
    <row r="17" spans="1:25" ht="30" customHeight="1">
      <c r="A17" s="340" t="str">
        <f>IF(入力男子!A30="","",入力男子!A30)</f>
        <v/>
      </c>
      <c r="B17" s="199" t="str">
        <f>ASC(IF(入力男子!C30="","",入力男子!C30&amp;"　"&amp;入力男子!D30))</f>
        <v/>
      </c>
      <c r="C17" s="181" t="str">
        <f>IF(B17="","",入力男子!G30)</f>
        <v/>
      </c>
      <c r="D17" s="182" t="str">
        <f>IF(B17="","",入力男子!I30)</f>
        <v/>
      </c>
      <c r="E17" s="183" t="str">
        <f>IF(OR(入力男子!$N30="男子_"&amp;'ア．一覧・男'!E$4,入力男子!$X30="男子_"&amp;'ア．一覧・男'!E$4,入力男子!$AK30="男子_"&amp;'ア．一覧・男'!E$4),"○","")</f>
        <v/>
      </c>
      <c r="F17" s="183" t="str">
        <f>IF(OR(入力男子!$N30="男子_"&amp;'ア．一覧・男'!F$4,入力男子!$X30="男子_"&amp;'ア．一覧・男'!F$4,入力男子!$AK30="男子_"&amp;'ア．一覧・男'!F$4),"○","")</f>
        <v/>
      </c>
      <c r="G17" s="183" t="str">
        <f>IF(OR(入力男子!$N30="男子_"&amp;'ア．一覧・男'!G$4,入力男子!$X30="男子_"&amp;'ア．一覧・男'!G$4,入力男子!$AK30="男子_"&amp;'ア．一覧・男'!G$4),"○","")</f>
        <v/>
      </c>
      <c r="H17" s="183" t="str">
        <f>IF(OR(入力男子!$N30="男子_"&amp;'ア．一覧・男'!H$4,入力男子!$X30="男子_"&amp;'ア．一覧・男'!H$4,入力男子!$AK30="男子_"&amp;'ア．一覧・男'!H$4),"○","")</f>
        <v/>
      </c>
      <c r="I17" s="183" t="str">
        <f>IF(OR(入力男子!$N30="男子_"&amp;'ア．一覧・男'!I$4,入力男子!$X30="男子_"&amp;'ア．一覧・男'!I$4,入力男子!$AK30="男子_"&amp;'ア．一覧・男'!I$4),"○","")</f>
        <v/>
      </c>
      <c r="J17" s="183" t="str">
        <f>IF(OR(入力男子!$N30="男子_"&amp;'ア．一覧・男'!J$4,入力男子!$X30="男子_"&amp;'ア．一覧・男'!J$4,入力男子!$AK30="男子_"&amp;'ア．一覧・男'!J$4),"○","")</f>
        <v/>
      </c>
      <c r="K17" s="183" t="str">
        <f>IF(OR(入力男子!$N30="男子_"&amp;'ア．一覧・男'!K$4&amp;"(1.067m/9.14m)",入力男子!$X30="男子_"&amp;'ア．一覧・男'!K$4&amp;"(1.067m/9.14m)",入力男子!$AK30="男子_"&amp;'ア．一覧・男'!K$4&amp;"(1.067m/9.14m)"),"○","")</f>
        <v/>
      </c>
      <c r="L17" s="183" t="str">
        <f>IF(OR(入力男子!$N30="男子_"&amp;'ア．一覧・男'!L$4&amp;"(0.914m/35.00m)",入力男子!$X30="男子_"&amp;'ア．一覧・男'!L$4&amp;"(0.914m/35.00m)",入力男子!$AK30="男子_"&amp;'ア．一覧・男'!L$4&amp;"(0.914m/35.00m)"),"○","")</f>
        <v/>
      </c>
      <c r="M17" s="183" t="str">
        <f>IF(OR(入力男子!$N30="男子_"&amp;'ア．一覧・男'!M$4,入力男子!$X30="男子_"&amp;'ア．一覧・男'!M$4,入力男子!$AK30="男子_"&amp;'ア．一覧・男'!M$4),"○","")</f>
        <v/>
      </c>
      <c r="N17" s="183" t="str">
        <f>IF(OR(入力男子!$N30="男子_"&amp;'ア．一覧・男'!N$4,入力男子!$X30="男子_"&amp;'ア．一覧・男'!N$4,入力男子!$AK30="男子_"&amp;'ア．一覧・男'!N$4),"○","")</f>
        <v/>
      </c>
      <c r="O17" s="183" t="str">
        <f>IF(入力男子!BC30="○","○","")</f>
        <v/>
      </c>
      <c r="P17" s="183" t="str">
        <f>IF(入力男子!BD30="★","○","")</f>
        <v/>
      </c>
      <c r="Q17" s="183" t="str">
        <f>IF(OR(入力男子!$N30="男子_"&amp;'ア．一覧・男'!Q$4,入力男子!$X30="男子_"&amp;'ア．一覧・男'!Q$4,入力男子!$AK30="男子_"&amp;'ア．一覧・男'!Q$4),"○","")</f>
        <v/>
      </c>
      <c r="R17" s="183" t="str">
        <f>IF(OR(入力男子!$N30="男子_"&amp;'ア．一覧・男'!R$4,入力男子!$X30="男子_"&amp;'ア．一覧・男'!R$4,入力男子!$AK30="男子_"&amp;'ア．一覧・男'!R$4),"○","")</f>
        <v/>
      </c>
      <c r="S17" s="183" t="str">
        <f>IF(OR(入力男子!$N30="男子_"&amp;'ア．一覧・男'!S$4,入力男子!$X30="男子_"&amp;'ア．一覧・男'!S$4,入力男子!$AK30="男子_"&amp;'ア．一覧・男'!S$4),"○","")</f>
        <v/>
      </c>
      <c r="T17" s="183" t="str">
        <f>IF(OR(入力男子!$N30="男子_"&amp;'ア．一覧・男'!T$4,入力男子!$X30="男子_"&amp;'ア．一覧・男'!T$4,入力男子!$AK30="男子_"&amp;'ア．一覧・男'!T$4),"○","")</f>
        <v/>
      </c>
      <c r="U17" s="183" t="str">
        <f>IF(OR(入力男子!$N30="男子_J"&amp;'ア．一覧・男'!U$4&amp;"(6.000kg)",入力男子!$X30="男子_J"&amp;'ア．一覧・男'!U$4&amp;"(6.000kg)",入力男子!$AK30="男子_J"&amp;'ア．一覧・男'!U$4&amp;"(6.000kg)"),"○","")</f>
        <v/>
      </c>
      <c r="V17" s="183" t="str">
        <f>IF(OR(入力男子!$N30="男子_J"&amp;'ア．一覧・男'!V$4&amp;"(1.750kg)",入力男子!$X30="男子_J"&amp;'ア．一覧・男'!V$4&amp;"(1.750kg)",入力男子!$AK30="男子_J"&amp;'ア．一覧・男'!V$4&amp;"(1.750kg)"),"○","")</f>
        <v/>
      </c>
      <c r="W17" s="183" t="str">
        <f>IF(OR(入力男子!$N30="男子_J"&amp;'ア．一覧・男'!W$4&amp;"(6.000kg)",入力男子!$X30="男子_J"&amp;'ア．一覧・男'!W$4&amp;"(6.000kg)",入力男子!$AK30="男子_J"&amp;'ア．一覧・男'!W$4&amp;"(6.000kg)"),"○","")</f>
        <v/>
      </c>
      <c r="X17" s="183" t="str">
        <f>IF(OR(入力男子!$N30="男子_"&amp;'ア．一覧・男'!X$4&amp;"(800g)",入力男子!$X30="男子_"&amp;'ア．一覧・男'!X$4&amp;"(800g)",入力男子!$AK30="男子_"&amp;'ア．一覧・男'!X$4&amp;"(800g)"),"○","")</f>
        <v/>
      </c>
      <c r="Y17" s="183" t="str">
        <f>IF(OR(入力男子!$N30="男子_"&amp;'ア．一覧・男'!Y$4,入力男子!$X30="男子_"&amp;'ア．一覧・男'!Y$4,入力男子!$AK30="男子_"&amp;'ア．一覧・男'!Y$4),"○","")</f>
        <v/>
      </c>
    </row>
    <row r="18" spans="1:25" ht="30" customHeight="1">
      <c r="A18" s="340" t="str">
        <f>IF(入力男子!A31="","",入力男子!A31)</f>
        <v/>
      </c>
      <c r="B18" s="199" t="str">
        <f>ASC(IF(入力男子!C31="","",入力男子!C31&amp;"　"&amp;入力男子!D31))</f>
        <v/>
      </c>
      <c r="C18" s="181" t="str">
        <f>IF(B18="","",入力男子!G31)</f>
        <v/>
      </c>
      <c r="D18" s="182" t="str">
        <f>IF(B18="","",入力男子!I31)</f>
        <v/>
      </c>
      <c r="E18" s="183" t="str">
        <f>IF(OR(入力男子!$N31="男子_"&amp;'ア．一覧・男'!E$4,入力男子!$X31="男子_"&amp;'ア．一覧・男'!E$4,入力男子!$AK31="男子_"&amp;'ア．一覧・男'!E$4),"○","")</f>
        <v/>
      </c>
      <c r="F18" s="183" t="str">
        <f>IF(OR(入力男子!$N31="男子_"&amp;'ア．一覧・男'!F$4,入力男子!$X31="男子_"&amp;'ア．一覧・男'!F$4,入力男子!$AK31="男子_"&amp;'ア．一覧・男'!F$4),"○","")</f>
        <v/>
      </c>
      <c r="G18" s="183" t="str">
        <f>IF(OR(入力男子!$N31="男子_"&amp;'ア．一覧・男'!G$4,入力男子!$X31="男子_"&amp;'ア．一覧・男'!G$4,入力男子!$AK31="男子_"&amp;'ア．一覧・男'!G$4),"○","")</f>
        <v/>
      </c>
      <c r="H18" s="183" t="str">
        <f>IF(OR(入力男子!$N31="男子_"&amp;'ア．一覧・男'!H$4,入力男子!$X31="男子_"&amp;'ア．一覧・男'!H$4,入力男子!$AK31="男子_"&amp;'ア．一覧・男'!H$4),"○","")</f>
        <v/>
      </c>
      <c r="I18" s="183" t="str">
        <f>IF(OR(入力男子!$N31="男子_"&amp;'ア．一覧・男'!I$4,入力男子!$X31="男子_"&amp;'ア．一覧・男'!I$4,入力男子!$AK31="男子_"&amp;'ア．一覧・男'!I$4),"○","")</f>
        <v/>
      </c>
      <c r="J18" s="183" t="str">
        <f>IF(OR(入力男子!$N31="男子_"&amp;'ア．一覧・男'!J$4,入力男子!$X31="男子_"&amp;'ア．一覧・男'!J$4,入力男子!$AK31="男子_"&amp;'ア．一覧・男'!J$4),"○","")</f>
        <v/>
      </c>
      <c r="K18" s="183" t="str">
        <f>IF(OR(入力男子!$N31="男子_"&amp;'ア．一覧・男'!K$4&amp;"(1.067m/9.14m)",入力男子!$X31="男子_"&amp;'ア．一覧・男'!K$4&amp;"(1.067m/9.14m)",入力男子!$AK31="男子_"&amp;'ア．一覧・男'!K$4&amp;"(1.067m/9.14m)"),"○","")</f>
        <v/>
      </c>
      <c r="L18" s="183" t="str">
        <f>IF(OR(入力男子!$N31="男子_"&amp;'ア．一覧・男'!L$4&amp;"(0.914m/35.00m)",入力男子!$X31="男子_"&amp;'ア．一覧・男'!L$4&amp;"(0.914m/35.00m)",入力男子!$AK31="男子_"&amp;'ア．一覧・男'!L$4&amp;"(0.914m/35.00m)"),"○","")</f>
        <v/>
      </c>
      <c r="M18" s="183" t="str">
        <f>IF(OR(入力男子!$N31="男子_"&amp;'ア．一覧・男'!M$4,入力男子!$X31="男子_"&amp;'ア．一覧・男'!M$4,入力男子!$AK31="男子_"&amp;'ア．一覧・男'!M$4),"○","")</f>
        <v/>
      </c>
      <c r="N18" s="183" t="str">
        <f>IF(OR(入力男子!$N31="男子_"&amp;'ア．一覧・男'!N$4,入力男子!$X31="男子_"&amp;'ア．一覧・男'!N$4,入力男子!$AK31="男子_"&amp;'ア．一覧・男'!N$4),"○","")</f>
        <v/>
      </c>
      <c r="O18" s="183" t="str">
        <f>IF(入力男子!BC31="○","○","")</f>
        <v/>
      </c>
      <c r="P18" s="183" t="str">
        <f>IF(入力男子!BD31="★","○","")</f>
        <v/>
      </c>
      <c r="Q18" s="183" t="str">
        <f>IF(OR(入力男子!$N31="男子_"&amp;'ア．一覧・男'!Q$4,入力男子!$X31="男子_"&amp;'ア．一覧・男'!Q$4,入力男子!$AK31="男子_"&amp;'ア．一覧・男'!Q$4),"○","")</f>
        <v/>
      </c>
      <c r="R18" s="183" t="str">
        <f>IF(OR(入力男子!$N31="男子_"&amp;'ア．一覧・男'!R$4,入力男子!$X31="男子_"&amp;'ア．一覧・男'!R$4,入力男子!$AK31="男子_"&amp;'ア．一覧・男'!R$4),"○","")</f>
        <v/>
      </c>
      <c r="S18" s="183" t="str">
        <f>IF(OR(入力男子!$N31="男子_"&amp;'ア．一覧・男'!S$4,入力男子!$X31="男子_"&amp;'ア．一覧・男'!S$4,入力男子!$AK31="男子_"&amp;'ア．一覧・男'!S$4),"○","")</f>
        <v/>
      </c>
      <c r="T18" s="183" t="str">
        <f>IF(OR(入力男子!$N31="男子_"&amp;'ア．一覧・男'!T$4,入力男子!$X31="男子_"&amp;'ア．一覧・男'!T$4,入力男子!$AK31="男子_"&amp;'ア．一覧・男'!T$4),"○","")</f>
        <v/>
      </c>
      <c r="U18" s="183" t="str">
        <f>IF(OR(入力男子!$N31="男子_J"&amp;'ア．一覧・男'!U$4&amp;"(6.000kg)",入力男子!$X31="男子_J"&amp;'ア．一覧・男'!U$4&amp;"(6.000kg)",入力男子!$AK31="男子_J"&amp;'ア．一覧・男'!U$4&amp;"(6.000kg)"),"○","")</f>
        <v/>
      </c>
      <c r="V18" s="183" t="str">
        <f>IF(OR(入力男子!$N31="男子_J"&amp;'ア．一覧・男'!V$4&amp;"(1.750kg)",入力男子!$X31="男子_J"&amp;'ア．一覧・男'!V$4&amp;"(1.750kg)",入力男子!$AK31="男子_J"&amp;'ア．一覧・男'!V$4&amp;"(1.750kg)"),"○","")</f>
        <v/>
      </c>
      <c r="W18" s="183" t="str">
        <f>IF(OR(入力男子!$N31="男子_J"&amp;'ア．一覧・男'!W$4&amp;"(6.000kg)",入力男子!$X31="男子_J"&amp;'ア．一覧・男'!W$4&amp;"(6.000kg)",入力男子!$AK31="男子_J"&amp;'ア．一覧・男'!W$4&amp;"(6.000kg)"),"○","")</f>
        <v/>
      </c>
      <c r="X18" s="183" t="str">
        <f>IF(OR(入力男子!$N31="男子_"&amp;'ア．一覧・男'!X$4&amp;"(800g)",入力男子!$X31="男子_"&amp;'ア．一覧・男'!X$4&amp;"(800g)",入力男子!$AK31="男子_"&amp;'ア．一覧・男'!X$4&amp;"(800g)"),"○","")</f>
        <v/>
      </c>
      <c r="Y18" s="183" t="str">
        <f>IF(OR(入力男子!$N31="男子_"&amp;'ア．一覧・男'!Y$4,入力男子!$X31="男子_"&amp;'ア．一覧・男'!Y$4,入力男子!$AK31="男子_"&amp;'ア．一覧・男'!Y$4),"○","")</f>
        <v/>
      </c>
    </row>
    <row r="19" spans="1:25" ht="30" customHeight="1">
      <c r="A19" s="340" t="str">
        <f>IF(入力男子!A32="","",入力男子!A32)</f>
        <v/>
      </c>
      <c r="B19" s="199" t="str">
        <f>ASC(IF(入力男子!C32="","",入力男子!C32&amp;"　"&amp;入力男子!D32))</f>
        <v/>
      </c>
      <c r="C19" s="181" t="str">
        <f>IF(B19="","",入力男子!G32)</f>
        <v/>
      </c>
      <c r="D19" s="182" t="str">
        <f>IF(B19="","",入力男子!I32)</f>
        <v/>
      </c>
      <c r="E19" s="183" t="str">
        <f>IF(OR(入力男子!$N32="男子_"&amp;'ア．一覧・男'!E$4,入力男子!$X32="男子_"&amp;'ア．一覧・男'!E$4,入力男子!$AK32="男子_"&amp;'ア．一覧・男'!E$4),"○","")</f>
        <v/>
      </c>
      <c r="F19" s="183" t="str">
        <f>IF(OR(入力男子!$N32="男子_"&amp;'ア．一覧・男'!F$4,入力男子!$X32="男子_"&amp;'ア．一覧・男'!F$4,入力男子!$AK32="男子_"&amp;'ア．一覧・男'!F$4),"○","")</f>
        <v/>
      </c>
      <c r="G19" s="183" t="str">
        <f>IF(OR(入力男子!$N32="男子_"&amp;'ア．一覧・男'!G$4,入力男子!$X32="男子_"&amp;'ア．一覧・男'!G$4,入力男子!$AK32="男子_"&amp;'ア．一覧・男'!G$4),"○","")</f>
        <v/>
      </c>
      <c r="H19" s="183" t="str">
        <f>IF(OR(入力男子!$N32="男子_"&amp;'ア．一覧・男'!H$4,入力男子!$X32="男子_"&amp;'ア．一覧・男'!H$4,入力男子!$AK32="男子_"&amp;'ア．一覧・男'!H$4),"○","")</f>
        <v/>
      </c>
      <c r="I19" s="183" t="str">
        <f>IF(OR(入力男子!$N32="男子_"&amp;'ア．一覧・男'!I$4,入力男子!$X32="男子_"&amp;'ア．一覧・男'!I$4,入力男子!$AK32="男子_"&amp;'ア．一覧・男'!I$4),"○","")</f>
        <v/>
      </c>
      <c r="J19" s="183" t="str">
        <f>IF(OR(入力男子!$N32="男子_"&amp;'ア．一覧・男'!J$4,入力男子!$X32="男子_"&amp;'ア．一覧・男'!J$4,入力男子!$AK32="男子_"&amp;'ア．一覧・男'!J$4),"○","")</f>
        <v/>
      </c>
      <c r="K19" s="183" t="str">
        <f>IF(OR(入力男子!$N32="男子_"&amp;'ア．一覧・男'!K$4&amp;"(1.067m/9.14m)",入力男子!$X32="男子_"&amp;'ア．一覧・男'!K$4&amp;"(1.067m/9.14m)",入力男子!$AK32="男子_"&amp;'ア．一覧・男'!K$4&amp;"(1.067m/9.14m)"),"○","")</f>
        <v/>
      </c>
      <c r="L19" s="183" t="str">
        <f>IF(OR(入力男子!$N32="男子_"&amp;'ア．一覧・男'!L$4&amp;"(0.914m/35.00m)",入力男子!$X32="男子_"&amp;'ア．一覧・男'!L$4&amp;"(0.914m/35.00m)",入力男子!$AK32="男子_"&amp;'ア．一覧・男'!L$4&amp;"(0.914m/35.00m)"),"○","")</f>
        <v/>
      </c>
      <c r="M19" s="183" t="str">
        <f>IF(OR(入力男子!$N32="男子_"&amp;'ア．一覧・男'!M$4,入力男子!$X32="男子_"&amp;'ア．一覧・男'!M$4,入力男子!$AK32="男子_"&amp;'ア．一覧・男'!M$4),"○","")</f>
        <v/>
      </c>
      <c r="N19" s="183" t="str">
        <f>IF(OR(入力男子!$N32="男子_"&amp;'ア．一覧・男'!N$4,入力男子!$X32="男子_"&amp;'ア．一覧・男'!N$4,入力男子!$AK32="男子_"&amp;'ア．一覧・男'!N$4),"○","")</f>
        <v/>
      </c>
      <c r="O19" s="183" t="str">
        <f>IF(入力男子!BC32="○","○","")</f>
        <v/>
      </c>
      <c r="P19" s="183" t="str">
        <f>IF(入力男子!BD32="★","○","")</f>
        <v/>
      </c>
      <c r="Q19" s="183" t="str">
        <f>IF(OR(入力男子!$N32="男子_"&amp;'ア．一覧・男'!Q$4,入力男子!$X32="男子_"&amp;'ア．一覧・男'!Q$4,入力男子!$AK32="男子_"&amp;'ア．一覧・男'!Q$4),"○","")</f>
        <v/>
      </c>
      <c r="R19" s="183" t="str">
        <f>IF(OR(入力男子!$N32="男子_"&amp;'ア．一覧・男'!R$4,入力男子!$X32="男子_"&amp;'ア．一覧・男'!R$4,入力男子!$AK32="男子_"&amp;'ア．一覧・男'!R$4),"○","")</f>
        <v/>
      </c>
      <c r="S19" s="183" t="str">
        <f>IF(OR(入力男子!$N32="男子_"&amp;'ア．一覧・男'!S$4,入力男子!$X32="男子_"&amp;'ア．一覧・男'!S$4,入力男子!$AK32="男子_"&amp;'ア．一覧・男'!S$4),"○","")</f>
        <v/>
      </c>
      <c r="T19" s="183" t="str">
        <f>IF(OR(入力男子!$N32="男子_"&amp;'ア．一覧・男'!T$4,入力男子!$X32="男子_"&amp;'ア．一覧・男'!T$4,入力男子!$AK32="男子_"&amp;'ア．一覧・男'!T$4),"○","")</f>
        <v/>
      </c>
      <c r="U19" s="183" t="str">
        <f>IF(OR(入力男子!$N32="男子_J"&amp;'ア．一覧・男'!U$4&amp;"(6.000kg)",入力男子!$X32="男子_J"&amp;'ア．一覧・男'!U$4&amp;"(6.000kg)",入力男子!$AK32="男子_J"&amp;'ア．一覧・男'!U$4&amp;"(6.000kg)"),"○","")</f>
        <v/>
      </c>
      <c r="V19" s="183" t="str">
        <f>IF(OR(入力男子!$N32="男子_J"&amp;'ア．一覧・男'!V$4&amp;"(1.750kg)",入力男子!$X32="男子_J"&amp;'ア．一覧・男'!V$4&amp;"(1.750kg)",入力男子!$AK32="男子_J"&amp;'ア．一覧・男'!V$4&amp;"(1.750kg)"),"○","")</f>
        <v/>
      </c>
      <c r="W19" s="183" t="str">
        <f>IF(OR(入力男子!$N32="男子_J"&amp;'ア．一覧・男'!W$4&amp;"(6.000kg)",入力男子!$X32="男子_J"&amp;'ア．一覧・男'!W$4&amp;"(6.000kg)",入力男子!$AK32="男子_J"&amp;'ア．一覧・男'!W$4&amp;"(6.000kg)"),"○","")</f>
        <v/>
      </c>
      <c r="X19" s="183" t="str">
        <f>IF(OR(入力男子!$N32="男子_"&amp;'ア．一覧・男'!X$4&amp;"(800g)",入力男子!$X32="男子_"&amp;'ア．一覧・男'!X$4&amp;"(800g)",入力男子!$AK32="男子_"&amp;'ア．一覧・男'!X$4&amp;"(800g)"),"○","")</f>
        <v/>
      </c>
      <c r="Y19" s="183" t="str">
        <f>IF(OR(入力男子!$N32="男子_"&amp;'ア．一覧・男'!Y$4,入力男子!$X32="男子_"&amp;'ア．一覧・男'!Y$4,入力男子!$AK32="男子_"&amp;'ア．一覧・男'!Y$4),"○","")</f>
        <v/>
      </c>
    </row>
    <row r="20" spans="1:25" ht="30" customHeight="1">
      <c r="A20" s="340" t="str">
        <f>IF(入力男子!A33="","",入力男子!A33)</f>
        <v/>
      </c>
      <c r="B20" s="199" t="str">
        <f>ASC(IF(入力男子!C33="","",入力男子!C33&amp;"　"&amp;入力男子!D33))</f>
        <v/>
      </c>
      <c r="C20" s="181" t="str">
        <f>IF(B20="","",入力男子!G33)</f>
        <v/>
      </c>
      <c r="D20" s="182" t="str">
        <f>IF(B20="","",入力男子!I33)</f>
        <v/>
      </c>
      <c r="E20" s="183" t="str">
        <f>IF(OR(入力男子!$N33="男子_"&amp;'ア．一覧・男'!E$4,入力男子!$X33="男子_"&amp;'ア．一覧・男'!E$4,入力男子!$AK33="男子_"&amp;'ア．一覧・男'!E$4),"○","")</f>
        <v/>
      </c>
      <c r="F20" s="183" t="str">
        <f>IF(OR(入力男子!$N33="男子_"&amp;'ア．一覧・男'!F$4,入力男子!$X33="男子_"&amp;'ア．一覧・男'!F$4,入力男子!$AK33="男子_"&amp;'ア．一覧・男'!F$4),"○","")</f>
        <v/>
      </c>
      <c r="G20" s="183" t="str">
        <f>IF(OR(入力男子!$N33="男子_"&amp;'ア．一覧・男'!G$4,入力男子!$X33="男子_"&amp;'ア．一覧・男'!G$4,入力男子!$AK33="男子_"&amp;'ア．一覧・男'!G$4),"○","")</f>
        <v/>
      </c>
      <c r="H20" s="183" t="str">
        <f>IF(OR(入力男子!$N33="男子_"&amp;'ア．一覧・男'!H$4,入力男子!$X33="男子_"&amp;'ア．一覧・男'!H$4,入力男子!$AK33="男子_"&amp;'ア．一覧・男'!H$4),"○","")</f>
        <v/>
      </c>
      <c r="I20" s="183" t="str">
        <f>IF(OR(入力男子!$N33="男子_"&amp;'ア．一覧・男'!I$4,入力男子!$X33="男子_"&amp;'ア．一覧・男'!I$4,入力男子!$AK33="男子_"&amp;'ア．一覧・男'!I$4),"○","")</f>
        <v/>
      </c>
      <c r="J20" s="183" t="str">
        <f>IF(OR(入力男子!$N33="男子_"&amp;'ア．一覧・男'!J$4,入力男子!$X33="男子_"&amp;'ア．一覧・男'!J$4,入力男子!$AK33="男子_"&amp;'ア．一覧・男'!J$4),"○","")</f>
        <v/>
      </c>
      <c r="K20" s="183" t="str">
        <f>IF(OR(入力男子!$N33="男子_"&amp;'ア．一覧・男'!K$4&amp;"(1.067m/9.14m)",入力男子!$X33="男子_"&amp;'ア．一覧・男'!K$4&amp;"(1.067m/9.14m)",入力男子!$AK33="男子_"&amp;'ア．一覧・男'!K$4&amp;"(1.067m/9.14m)"),"○","")</f>
        <v/>
      </c>
      <c r="L20" s="183" t="str">
        <f>IF(OR(入力男子!$N33="男子_"&amp;'ア．一覧・男'!L$4&amp;"(0.914m/35.00m)",入力男子!$X33="男子_"&amp;'ア．一覧・男'!L$4&amp;"(0.914m/35.00m)",入力男子!$AK33="男子_"&amp;'ア．一覧・男'!L$4&amp;"(0.914m/35.00m)"),"○","")</f>
        <v/>
      </c>
      <c r="M20" s="183" t="str">
        <f>IF(OR(入力男子!$N33="男子_"&amp;'ア．一覧・男'!M$4,入力男子!$X33="男子_"&amp;'ア．一覧・男'!M$4,入力男子!$AK33="男子_"&amp;'ア．一覧・男'!M$4),"○","")</f>
        <v/>
      </c>
      <c r="N20" s="183" t="str">
        <f>IF(OR(入力男子!$N33="男子_"&amp;'ア．一覧・男'!N$4,入力男子!$X33="男子_"&amp;'ア．一覧・男'!N$4,入力男子!$AK33="男子_"&amp;'ア．一覧・男'!N$4),"○","")</f>
        <v/>
      </c>
      <c r="O20" s="183" t="str">
        <f>IF(入力男子!BC33="○","○","")</f>
        <v/>
      </c>
      <c r="P20" s="183" t="str">
        <f>IF(入力男子!BD33="★","○","")</f>
        <v/>
      </c>
      <c r="Q20" s="183" t="str">
        <f>IF(OR(入力男子!$N33="男子_"&amp;'ア．一覧・男'!Q$4,入力男子!$X33="男子_"&amp;'ア．一覧・男'!Q$4,入力男子!$AK33="男子_"&amp;'ア．一覧・男'!Q$4),"○","")</f>
        <v/>
      </c>
      <c r="R20" s="183" t="str">
        <f>IF(OR(入力男子!$N33="男子_"&amp;'ア．一覧・男'!R$4,入力男子!$X33="男子_"&amp;'ア．一覧・男'!R$4,入力男子!$AK33="男子_"&amp;'ア．一覧・男'!R$4),"○","")</f>
        <v/>
      </c>
      <c r="S20" s="183" t="str">
        <f>IF(OR(入力男子!$N33="男子_"&amp;'ア．一覧・男'!S$4,入力男子!$X33="男子_"&amp;'ア．一覧・男'!S$4,入力男子!$AK33="男子_"&amp;'ア．一覧・男'!S$4),"○","")</f>
        <v/>
      </c>
      <c r="T20" s="183" t="str">
        <f>IF(OR(入力男子!$N33="男子_"&amp;'ア．一覧・男'!T$4,入力男子!$X33="男子_"&amp;'ア．一覧・男'!T$4,入力男子!$AK33="男子_"&amp;'ア．一覧・男'!T$4),"○","")</f>
        <v/>
      </c>
      <c r="U20" s="183" t="str">
        <f>IF(OR(入力男子!$N33="男子_J"&amp;'ア．一覧・男'!U$4&amp;"(6.000kg)",入力男子!$X33="男子_J"&amp;'ア．一覧・男'!U$4&amp;"(6.000kg)",入力男子!$AK33="男子_J"&amp;'ア．一覧・男'!U$4&amp;"(6.000kg)"),"○","")</f>
        <v/>
      </c>
      <c r="V20" s="183" t="str">
        <f>IF(OR(入力男子!$N33="男子_J"&amp;'ア．一覧・男'!V$4&amp;"(1.750kg)",入力男子!$X33="男子_J"&amp;'ア．一覧・男'!V$4&amp;"(1.750kg)",入力男子!$AK33="男子_J"&amp;'ア．一覧・男'!V$4&amp;"(1.750kg)"),"○","")</f>
        <v/>
      </c>
      <c r="W20" s="183" t="str">
        <f>IF(OR(入力男子!$N33="男子_J"&amp;'ア．一覧・男'!W$4&amp;"(6.000kg)",入力男子!$X33="男子_J"&amp;'ア．一覧・男'!W$4&amp;"(6.000kg)",入力男子!$AK33="男子_J"&amp;'ア．一覧・男'!W$4&amp;"(6.000kg)"),"○","")</f>
        <v/>
      </c>
      <c r="X20" s="183" t="str">
        <f>IF(OR(入力男子!$N33="男子_"&amp;'ア．一覧・男'!X$4&amp;"(800g)",入力男子!$X33="男子_"&amp;'ア．一覧・男'!X$4&amp;"(800g)",入力男子!$AK33="男子_"&amp;'ア．一覧・男'!X$4&amp;"(800g)"),"○","")</f>
        <v/>
      </c>
      <c r="Y20" s="183" t="str">
        <f>IF(OR(入力男子!$N33="男子_"&amp;'ア．一覧・男'!Y$4,入力男子!$X33="男子_"&amp;'ア．一覧・男'!Y$4,入力男子!$AK33="男子_"&amp;'ア．一覧・男'!Y$4),"○","")</f>
        <v/>
      </c>
    </row>
    <row r="21" spans="1:25" ht="30" customHeight="1">
      <c r="A21" s="340" t="str">
        <f>IF(入力男子!A34="","",入力男子!A34)</f>
        <v/>
      </c>
      <c r="B21" s="199" t="str">
        <f>ASC(IF(入力男子!C34="","",入力男子!C34&amp;"　"&amp;入力男子!D34))</f>
        <v/>
      </c>
      <c r="C21" s="181" t="str">
        <f>IF(B21="","",入力男子!G34)</f>
        <v/>
      </c>
      <c r="D21" s="182" t="str">
        <f>IF(B21="","",入力男子!I34)</f>
        <v/>
      </c>
      <c r="E21" s="183" t="str">
        <f>IF(OR(入力男子!$N34="男子_"&amp;'ア．一覧・男'!E$4,入力男子!$X34="男子_"&amp;'ア．一覧・男'!E$4,入力男子!$AK34="男子_"&amp;'ア．一覧・男'!E$4),"○","")</f>
        <v/>
      </c>
      <c r="F21" s="183" t="str">
        <f>IF(OR(入力男子!$N34="男子_"&amp;'ア．一覧・男'!F$4,入力男子!$X34="男子_"&amp;'ア．一覧・男'!F$4,入力男子!$AK34="男子_"&amp;'ア．一覧・男'!F$4),"○","")</f>
        <v/>
      </c>
      <c r="G21" s="183" t="str">
        <f>IF(OR(入力男子!$N34="男子_"&amp;'ア．一覧・男'!G$4,入力男子!$X34="男子_"&amp;'ア．一覧・男'!G$4,入力男子!$AK34="男子_"&amp;'ア．一覧・男'!G$4),"○","")</f>
        <v/>
      </c>
      <c r="H21" s="183" t="str">
        <f>IF(OR(入力男子!$N34="男子_"&amp;'ア．一覧・男'!H$4,入力男子!$X34="男子_"&amp;'ア．一覧・男'!H$4,入力男子!$AK34="男子_"&amp;'ア．一覧・男'!H$4),"○","")</f>
        <v/>
      </c>
      <c r="I21" s="183" t="str">
        <f>IF(OR(入力男子!$N34="男子_"&amp;'ア．一覧・男'!I$4,入力男子!$X34="男子_"&amp;'ア．一覧・男'!I$4,入力男子!$AK34="男子_"&amp;'ア．一覧・男'!I$4),"○","")</f>
        <v/>
      </c>
      <c r="J21" s="183" t="str">
        <f>IF(OR(入力男子!$N34="男子_"&amp;'ア．一覧・男'!J$4,入力男子!$X34="男子_"&amp;'ア．一覧・男'!J$4,入力男子!$AK34="男子_"&amp;'ア．一覧・男'!J$4),"○","")</f>
        <v/>
      </c>
      <c r="K21" s="183" t="str">
        <f>IF(OR(入力男子!$N34="男子_"&amp;'ア．一覧・男'!K$4&amp;"(1.067m/9.14m)",入力男子!$X34="男子_"&amp;'ア．一覧・男'!K$4&amp;"(1.067m/9.14m)",入力男子!$AK34="男子_"&amp;'ア．一覧・男'!K$4&amp;"(1.067m/9.14m)"),"○","")</f>
        <v/>
      </c>
      <c r="L21" s="183" t="str">
        <f>IF(OR(入力男子!$N34="男子_"&amp;'ア．一覧・男'!L$4&amp;"(0.914m/35.00m)",入力男子!$X34="男子_"&amp;'ア．一覧・男'!L$4&amp;"(0.914m/35.00m)",入力男子!$AK34="男子_"&amp;'ア．一覧・男'!L$4&amp;"(0.914m/35.00m)"),"○","")</f>
        <v/>
      </c>
      <c r="M21" s="183" t="str">
        <f>IF(OR(入力男子!$N34="男子_"&amp;'ア．一覧・男'!M$4,入力男子!$X34="男子_"&amp;'ア．一覧・男'!M$4,入力男子!$AK34="男子_"&amp;'ア．一覧・男'!M$4),"○","")</f>
        <v/>
      </c>
      <c r="N21" s="183" t="str">
        <f>IF(OR(入力男子!$N34="男子_"&amp;'ア．一覧・男'!N$4,入力男子!$X34="男子_"&amp;'ア．一覧・男'!N$4,入力男子!$AK34="男子_"&amp;'ア．一覧・男'!N$4),"○","")</f>
        <v/>
      </c>
      <c r="O21" s="183" t="str">
        <f>IF(入力男子!BC34="○","○","")</f>
        <v/>
      </c>
      <c r="P21" s="183" t="str">
        <f>IF(入力男子!BD34="★","○","")</f>
        <v/>
      </c>
      <c r="Q21" s="183" t="str">
        <f>IF(OR(入力男子!$N34="男子_"&amp;'ア．一覧・男'!Q$4,入力男子!$X34="男子_"&amp;'ア．一覧・男'!Q$4,入力男子!$AK34="男子_"&amp;'ア．一覧・男'!Q$4),"○","")</f>
        <v/>
      </c>
      <c r="R21" s="183" t="str">
        <f>IF(OR(入力男子!$N34="男子_"&amp;'ア．一覧・男'!R$4,入力男子!$X34="男子_"&amp;'ア．一覧・男'!R$4,入力男子!$AK34="男子_"&amp;'ア．一覧・男'!R$4),"○","")</f>
        <v/>
      </c>
      <c r="S21" s="183" t="str">
        <f>IF(OR(入力男子!$N34="男子_"&amp;'ア．一覧・男'!S$4,入力男子!$X34="男子_"&amp;'ア．一覧・男'!S$4,入力男子!$AK34="男子_"&amp;'ア．一覧・男'!S$4),"○","")</f>
        <v/>
      </c>
      <c r="T21" s="183" t="str">
        <f>IF(OR(入力男子!$N34="男子_"&amp;'ア．一覧・男'!T$4,入力男子!$X34="男子_"&amp;'ア．一覧・男'!T$4,入力男子!$AK34="男子_"&amp;'ア．一覧・男'!T$4),"○","")</f>
        <v/>
      </c>
      <c r="U21" s="183" t="str">
        <f>IF(OR(入力男子!$N34="男子_J"&amp;'ア．一覧・男'!U$4&amp;"(6.000kg)",入力男子!$X34="男子_J"&amp;'ア．一覧・男'!U$4&amp;"(6.000kg)",入力男子!$AK34="男子_J"&amp;'ア．一覧・男'!U$4&amp;"(6.000kg)"),"○","")</f>
        <v/>
      </c>
      <c r="V21" s="183" t="str">
        <f>IF(OR(入力男子!$N34="男子_J"&amp;'ア．一覧・男'!V$4&amp;"(1.750kg)",入力男子!$X34="男子_J"&amp;'ア．一覧・男'!V$4&amp;"(1.750kg)",入力男子!$AK34="男子_J"&amp;'ア．一覧・男'!V$4&amp;"(1.750kg)"),"○","")</f>
        <v/>
      </c>
      <c r="W21" s="183" t="str">
        <f>IF(OR(入力男子!$N34="男子_J"&amp;'ア．一覧・男'!W$4&amp;"(6.000kg)",入力男子!$X34="男子_J"&amp;'ア．一覧・男'!W$4&amp;"(6.000kg)",入力男子!$AK34="男子_J"&amp;'ア．一覧・男'!W$4&amp;"(6.000kg)"),"○","")</f>
        <v/>
      </c>
      <c r="X21" s="183" t="str">
        <f>IF(OR(入力男子!$N34="男子_"&amp;'ア．一覧・男'!X$4&amp;"(800g)",入力男子!$X34="男子_"&amp;'ア．一覧・男'!X$4&amp;"(800g)",入力男子!$AK34="男子_"&amp;'ア．一覧・男'!X$4&amp;"(800g)"),"○","")</f>
        <v/>
      </c>
      <c r="Y21" s="183" t="str">
        <f>IF(OR(入力男子!$N34="男子_"&amp;'ア．一覧・男'!Y$4,入力男子!$X34="男子_"&amp;'ア．一覧・男'!Y$4,入力男子!$AK34="男子_"&amp;'ア．一覧・男'!Y$4),"○","")</f>
        <v/>
      </c>
    </row>
    <row r="22" spans="1:25" ht="30" customHeight="1">
      <c r="A22" s="340" t="str">
        <f>IF(入力男子!A35="","",入力男子!A35)</f>
        <v/>
      </c>
      <c r="B22" s="199" t="str">
        <f>ASC(IF(入力男子!C35="","",入力男子!C35&amp;"　"&amp;入力男子!D35))</f>
        <v/>
      </c>
      <c r="C22" s="181" t="str">
        <f>IF(B22="","",入力男子!G35)</f>
        <v/>
      </c>
      <c r="D22" s="182" t="str">
        <f>IF(B22="","",入力男子!I35)</f>
        <v/>
      </c>
      <c r="E22" s="183" t="str">
        <f>IF(OR(入力男子!$N35="男子_"&amp;'ア．一覧・男'!E$4,入力男子!$X35="男子_"&amp;'ア．一覧・男'!E$4,入力男子!$AK35="男子_"&amp;'ア．一覧・男'!E$4),"○","")</f>
        <v/>
      </c>
      <c r="F22" s="183" t="str">
        <f>IF(OR(入力男子!$N35="男子_"&amp;'ア．一覧・男'!F$4,入力男子!$X35="男子_"&amp;'ア．一覧・男'!F$4,入力男子!$AK35="男子_"&amp;'ア．一覧・男'!F$4),"○","")</f>
        <v/>
      </c>
      <c r="G22" s="183" t="str">
        <f>IF(OR(入力男子!$N35="男子_"&amp;'ア．一覧・男'!G$4,入力男子!$X35="男子_"&amp;'ア．一覧・男'!G$4,入力男子!$AK35="男子_"&amp;'ア．一覧・男'!G$4),"○","")</f>
        <v/>
      </c>
      <c r="H22" s="183" t="str">
        <f>IF(OR(入力男子!$N35="男子_"&amp;'ア．一覧・男'!H$4,入力男子!$X35="男子_"&amp;'ア．一覧・男'!H$4,入力男子!$AK35="男子_"&amp;'ア．一覧・男'!H$4),"○","")</f>
        <v/>
      </c>
      <c r="I22" s="183" t="str">
        <f>IF(OR(入力男子!$N35="男子_"&amp;'ア．一覧・男'!I$4,入力男子!$X35="男子_"&amp;'ア．一覧・男'!I$4,入力男子!$AK35="男子_"&amp;'ア．一覧・男'!I$4),"○","")</f>
        <v/>
      </c>
      <c r="J22" s="183" t="str">
        <f>IF(OR(入力男子!$N35="男子_"&amp;'ア．一覧・男'!J$4,入力男子!$X35="男子_"&amp;'ア．一覧・男'!J$4,入力男子!$AK35="男子_"&amp;'ア．一覧・男'!J$4),"○","")</f>
        <v/>
      </c>
      <c r="K22" s="183" t="str">
        <f>IF(OR(入力男子!$N35="男子_"&amp;'ア．一覧・男'!K$4&amp;"(1.067m/9.14m)",入力男子!$X35="男子_"&amp;'ア．一覧・男'!K$4&amp;"(1.067m/9.14m)",入力男子!$AK35="男子_"&amp;'ア．一覧・男'!K$4&amp;"(1.067m/9.14m)"),"○","")</f>
        <v/>
      </c>
      <c r="L22" s="183" t="str">
        <f>IF(OR(入力男子!$N35="男子_"&amp;'ア．一覧・男'!L$4&amp;"(0.914m/35.00m)",入力男子!$X35="男子_"&amp;'ア．一覧・男'!L$4&amp;"(0.914m/35.00m)",入力男子!$AK35="男子_"&amp;'ア．一覧・男'!L$4&amp;"(0.914m/35.00m)"),"○","")</f>
        <v/>
      </c>
      <c r="M22" s="183" t="str">
        <f>IF(OR(入力男子!$N35="男子_"&amp;'ア．一覧・男'!M$4,入力男子!$X35="男子_"&amp;'ア．一覧・男'!M$4,入力男子!$AK35="男子_"&amp;'ア．一覧・男'!M$4),"○","")</f>
        <v/>
      </c>
      <c r="N22" s="183" t="str">
        <f>IF(OR(入力男子!$N35="男子_"&amp;'ア．一覧・男'!N$4,入力男子!$X35="男子_"&amp;'ア．一覧・男'!N$4,入力男子!$AK35="男子_"&amp;'ア．一覧・男'!N$4),"○","")</f>
        <v/>
      </c>
      <c r="O22" s="183" t="str">
        <f>IF(入力男子!BC35="○","○","")</f>
        <v/>
      </c>
      <c r="P22" s="183" t="str">
        <f>IF(入力男子!BD35="★","○","")</f>
        <v/>
      </c>
      <c r="Q22" s="183" t="str">
        <f>IF(OR(入力男子!$N35="男子_"&amp;'ア．一覧・男'!Q$4,入力男子!$X35="男子_"&amp;'ア．一覧・男'!Q$4,入力男子!$AK35="男子_"&amp;'ア．一覧・男'!Q$4),"○","")</f>
        <v/>
      </c>
      <c r="R22" s="183" t="str">
        <f>IF(OR(入力男子!$N35="男子_"&amp;'ア．一覧・男'!R$4,入力男子!$X35="男子_"&amp;'ア．一覧・男'!R$4,入力男子!$AK35="男子_"&amp;'ア．一覧・男'!R$4),"○","")</f>
        <v/>
      </c>
      <c r="S22" s="183" t="str">
        <f>IF(OR(入力男子!$N35="男子_"&amp;'ア．一覧・男'!S$4,入力男子!$X35="男子_"&amp;'ア．一覧・男'!S$4,入力男子!$AK35="男子_"&amp;'ア．一覧・男'!S$4),"○","")</f>
        <v/>
      </c>
      <c r="T22" s="183" t="str">
        <f>IF(OR(入力男子!$N35="男子_"&amp;'ア．一覧・男'!T$4,入力男子!$X35="男子_"&amp;'ア．一覧・男'!T$4,入力男子!$AK35="男子_"&amp;'ア．一覧・男'!T$4),"○","")</f>
        <v/>
      </c>
      <c r="U22" s="183" t="str">
        <f>IF(OR(入力男子!$N35="男子_J"&amp;'ア．一覧・男'!U$4&amp;"(6.000kg)",入力男子!$X35="男子_J"&amp;'ア．一覧・男'!U$4&amp;"(6.000kg)",入力男子!$AK35="男子_J"&amp;'ア．一覧・男'!U$4&amp;"(6.000kg)"),"○","")</f>
        <v/>
      </c>
      <c r="V22" s="183" t="str">
        <f>IF(OR(入力男子!$N35="男子_J"&amp;'ア．一覧・男'!V$4&amp;"(1.750kg)",入力男子!$X35="男子_J"&amp;'ア．一覧・男'!V$4&amp;"(1.750kg)",入力男子!$AK35="男子_J"&amp;'ア．一覧・男'!V$4&amp;"(1.750kg)"),"○","")</f>
        <v/>
      </c>
      <c r="W22" s="183" t="str">
        <f>IF(OR(入力男子!$N35="男子_J"&amp;'ア．一覧・男'!W$4&amp;"(6.000kg)",入力男子!$X35="男子_J"&amp;'ア．一覧・男'!W$4&amp;"(6.000kg)",入力男子!$AK35="男子_J"&amp;'ア．一覧・男'!W$4&amp;"(6.000kg)"),"○","")</f>
        <v/>
      </c>
      <c r="X22" s="183" t="str">
        <f>IF(OR(入力男子!$N35="男子_"&amp;'ア．一覧・男'!X$4&amp;"(800g)",入力男子!$X35="男子_"&amp;'ア．一覧・男'!X$4&amp;"(800g)",入力男子!$AK35="男子_"&amp;'ア．一覧・男'!X$4&amp;"(800g)"),"○","")</f>
        <v/>
      </c>
      <c r="Y22" s="183" t="str">
        <f>IF(OR(入力男子!$N35="男子_"&amp;'ア．一覧・男'!Y$4,入力男子!$X35="男子_"&amp;'ア．一覧・男'!Y$4,入力男子!$AK35="男子_"&amp;'ア．一覧・男'!Y$4),"○","")</f>
        <v/>
      </c>
    </row>
    <row r="23" spans="1:25" ht="30" customHeight="1">
      <c r="A23" s="340" t="str">
        <f>IF(入力男子!A36="","",入力男子!A36)</f>
        <v/>
      </c>
      <c r="B23" s="199" t="str">
        <f>ASC(IF(入力男子!C36="","",入力男子!C36&amp;"　"&amp;入力男子!D36))</f>
        <v/>
      </c>
      <c r="C23" s="181" t="str">
        <f>IF(B23="","",入力男子!G36)</f>
        <v/>
      </c>
      <c r="D23" s="182" t="str">
        <f>IF(B23="","",入力男子!I36)</f>
        <v/>
      </c>
      <c r="E23" s="183" t="str">
        <f>IF(OR(入力男子!$N36="男子_"&amp;'ア．一覧・男'!E$4,入力男子!$X36="男子_"&amp;'ア．一覧・男'!E$4,入力男子!$AK36="男子_"&amp;'ア．一覧・男'!E$4),"○","")</f>
        <v/>
      </c>
      <c r="F23" s="183" t="str">
        <f>IF(OR(入力男子!$N36="男子_"&amp;'ア．一覧・男'!F$4,入力男子!$X36="男子_"&amp;'ア．一覧・男'!F$4,入力男子!$AK36="男子_"&amp;'ア．一覧・男'!F$4),"○","")</f>
        <v/>
      </c>
      <c r="G23" s="183" t="str">
        <f>IF(OR(入力男子!$N36="男子_"&amp;'ア．一覧・男'!G$4,入力男子!$X36="男子_"&amp;'ア．一覧・男'!G$4,入力男子!$AK36="男子_"&amp;'ア．一覧・男'!G$4),"○","")</f>
        <v/>
      </c>
      <c r="H23" s="183" t="str">
        <f>IF(OR(入力男子!$N36="男子_"&amp;'ア．一覧・男'!H$4,入力男子!$X36="男子_"&amp;'ア．一覧・男'!H$4,入力男子!$AK36="男子_"&amp;'ア．一覧・男'!H$4),"○","")</f>
        <v/>
      </c>
      <c r="I23" s="183" t="str">
        <f>IF(OR(入力男子!$N36="男子_"&amp;'ア．一覧・男'!I$4,入力男子!$X36="男子_"&amp;'ア．一覧・男'!I$4,入力男子!$AK36="男子_"&amp;'ア．一覧・男'!I$4),"○","")</f>
        <v/>
      </c>
      <c r="J23" s="183" t="str">
        <f>IF(OR(入力男子!$N36="男子_"&amp;'ア．一覧・男'!J$4,入力男子!$X36="男子_"&amp;'ア．一覧・男'!J$4,入力男子!$AK36="男子_"&amp;'ア．一覧・男'!J$4),"○","")</f>
        <v/>
      </c>
      <c r="K23" s="183" t="str">
        <f>IF(OR(入力男子!$N36="男子_"&amp;'ア．一覧・男'!K$4&amp;"(1.067m/9.14m)",入力男子!$X36="男子_"&amp;'ア．一覧・男'!K$4&amp;"(1.067m/9.14m)",入力男子!$AK36="男子_"&amp;'ア．一覧・男'!K$4&amp;"(1.067m/9.14m)"),"○","")</f>
        <v/>
      </c>
      <c r="L23" s="183" t="str">
        <f>IF(OR(入力男子!$N36="男子_"&amp;'ア．一覧・男'!L$4&amp;"(0.914m/35.00m)",入力男子!$X36="男子_"&amp;'ア．一覧・男'!L$4&amp;"(0.914m/35.00m)",入力男子!$AK36="男子_"&amp;'ア．一覧・男'!L$4&amp;"(0.914m/35.00m)"),"○","")</f>
        <v/>
      </c>
      <c r="M23" s="183" t="str">
        <f>IF(OR(入力男子!$N36="男子_"&amp;'ア．一覧・男'!M$4,入力男子!$X36="男子_"&amp;'ア．一覧・男'!M$4,入力男子!$AK36="男子_"&amp;'ア．一覧・男'!M$4),"○","")</f>
        <v/>
      </c>
      <c r="N23" s="183" t="str">
        <f>IF(OR(入力男子!$N36="男子_"&amp;'ア．一覧・男'!N$4,入力男子!$X36="男子_"&amp;'ア．一覧・男'!N$4,入力男子!$AK36="男子_"&amp;'ア．一覧・男'!N$4),"○","")</f>
        <v/>
      </c>
      <c r="O23" s="183" t="str">
        <f>IF(入力男子!BC36="○","○","")</f>
        <v/>
      </c>
      <c r="P23" s="183" t="str">
        <f>IF(入力男子!BD36="★","○","")</f>
        <v/>
      </c>
      <c r="Q23" s="183" t="str">
        <f>IF(OR(入力男子!$N36="男子_"&amp;'ア．一覧・男'!Q$4,入力男子!$X36="男子_"&amp;'ア．一覧・男'!Q$4,入力男子!$AK36="男子_"&amp;'ア．一覧・男'!Q$4),"○","")</f>
        <v/>
      </c>
      <c r="R23" s="183" t="str">
        <f>IF(OR(入力男子!$N36="男子_"&amp;'ア．一覧・男'!R$4,入力男子!$X36="男子_"&amp;'ア．一覧・男'!R$4,入力男子!$AK36="男子_"&amp;'ア．一覧・男'!R$4),"○","")</f>
        <v/>
      </c>
      <c r="S23" s="183" t="str">
        <f>IF(OR(入力男子!$N36="男子_"&amp;'ア．一覧・男'!S$4,入力男子!$X36="男子_"&amp;'ア．一覧・男'!S$4,入力男子!$AK36="男子_"&amp;'ア．一覧・男'!S$4),"○","")</f>
        <v/>
      </c>
      <c r="T23" s="183" t="str">
        <f>IF(OR(入力男子!$N36="男子_"&amp;'ア．一覧・男'!T$4,入力男子!$X36="男子_"&amp;'ア．一覧・男'!T$4,入力男子!$AK36="男子_"&amp;'ア．一覧・男'!T$4),"○","")</f>
        <v/>
      </c>
      <c r="U23" s="183" t="str">
        <f>IF(OR(入力男子!$N36="男子_J"&amp;'ア．一覧・男'!U$4&amp;"(6.000kg)",入力男子!$X36="男子_J"&amp;'ア．一覧・男'!U$4&amp;"(6.000kg)",入力男子!$AK36="男子_J"&amp;'ア．一覧・男'!U$4&amp;"(6.000kg)"),"○","")</f>
        <v/>
      </c>
      <c r="V23" s="183" t="str">
        <f>IF(OR(入力男子!$N36="男子_J"&amp;'ア．一覧・男'!V$4&amp;"(1.750kg)",入力男子!$X36="男子_J"&amp;'ア．一覧・男'!V$4&amp;"(1.750kg)",入力男子!$AK36="男子_J"&amp;'ア．一覧・男'!V$4&amp;"(1.750kg)"),"○","")</f>
        <v/>
      </c>
      <c r="W23" s="183" t="str">
        <f>IF(OR(入力男子!$N36="男子_J"&amp;'ア．一覧・男'!W$4&amp;"(6.000kg)",入力男子!$X36="男子_J"&amp;'ア．一覧・男'!W$4&amp;"(6.000kg)",入力男子!$AK36="男子_J"&amp;'ア．一覧・男'!W$4&amp;"(6.000kg)"),"○","")</f>
        <v/>
      </c>
      <c r="X23" s="183" t="str">
        <f>IF(OR(入力男子!$N36="男子_"&amp;'ア．一覧・男'!X$4&amp;"(800g)",入力男子!$X36="男子_"&amp;'ア．一覧・男'!X$4&amp;"(800g)",入力男子!$AK36="男子_"&amp;'ア．一覧・男'!X$4&amp;"(800g)"),"○","")</f>
        <v/>
      </c>
      <c r="Y23" s="183" t="str">
        <f>IF(OR(入力男子!$N36="男子_"&amp;'ア．一覧・男'!Y$4,入力男子!$X36="男子_"&amp;'ア．一覧・男'!Y$4,入力男子!$AK36="男子_"&amp;'ア．一覧・男'!Y$4),"○","")</f>
        <v/>
      </c>
    </row>
    <row r="24" spans="1:25" ht="30" customHeight="1">
      <c r="A24" s="340" t="str">
        <f>IF(入力男子!A37="","",入力男子!A37)</f>
        <v/>
      </c>
      <c r="B24" s="199" t="str">
        <f>ASC(IF(入力男子!C37="","",入力男子!C37&amp;"　"&amp;入力男子!D37))</f>
        <v/>
      </c>
      <c r="C24" s="181" t="str">
        <f>IF(B24="","",入力男子!G37)</f>
        <v/>
      </c>
      <c r="D24" s="182" t="str">
        <f>IF(B24="","",入力男子!I37)</f>
        <v/>
      </c>
      <c r="E24" s="183" t="str">
        <f>IF(OR(入力男子!$N37="男子_"&amp;'ア．一覧・男'!E$4,入力男子!$X37="男子_"&amp;'ア．一覧・男'!E$4,入力男子!$AK37="男子_"&amp;'ア．一覧・男'!E$4),"○","")</f>
        <v/>
      </c>
      <c r="F24" s="183" t="str">
        <f>IF(OR(入力男子!$N37="男子_"&amp;'ア．一覧・男'!F$4,入力男子!$X37="男子_"&amp;'ア．一覧・男'!F$4,入力男子!$AK37="男子_"&amp;'ア．一覧・男'!F$4),"○","")</f>
        <v/>
      </c>
      <c r="G24" s="183" t="str">
        <f>IF(OR(入力男子!$N37="男子_"&amp;'ア．一覧・男'!G$4,入力男子!$X37="男子_"&amp;'ア．一覧・男'!G$4,入力男子!$AK37="男子_"&amp;'ア．一覧・男'!G$4),"○","")</f>
        <v/>
      </c>
      <c r="H24" s="183" t="str">
        <f>IF(OR(入力男子!$N37="男子_"&amp;'ア．一覧・男'!H$4,入力男子!$X37="男子_"&amp;'ア．一覧・男'!H$4,入力男子!$AK37="男子_"&amp;'ア．一覧・男'!H$4),"○","")</f>
        <v/>
      </c>
      <c r="I24" s="183" t="str">
        <f>IF(OR(入力男子!$N37="男子_"&amp;'ア．一覧・男'!I$4,入力男子!$X37="男子_"&amp;'ア．一覧・男'!I$4,入力男子!$AK37="男子_"&amp;'ア．一覧・男'!I$4),"○","")</f>
        <v/>
      </c>
      <c r="J24" s="183" t="str">
        <f>IF(OR(入力男子!$N37="男子_"&amp;'ア．一覧・男'!J$4,入力男子!$X37="男子_"&amp;'ア．一覧・男'!J$4,入力男子!$AK37="男子_"&amp;'ア．一覧・男'!J$4),"○","")</f>
        <v/>
      </c>
      <c r="K24" s="183" t="str">
        <f>IF(OR(入力男子!$N37="男子_"&amp;'ア．一覧・男'!K$4&amp;"(1.067m/9.14m)",入力男子!$X37="男子_"&amp;'ア．一覧・男'!K$4&amp;"(1.067m/9.14m)",入力男子!$AK37="男子_"&amp;'ア．一覧・男'!K$4&amp;"(1.067m/9.14m)"),"○","")</f>
        <v/>
      </c>
      <c r="L24" s="183" t="str">
        <f>IF(OR(入力男子!$N37="男子_"&amp;'ア．一覧・男'!L$4&amp;"(0.914m/35.00m)",入力男子!$X37="男子_"&amp;'ア．一覧・男'!L$4&amp;"(0.914m/35.00m)",入力男子!$AK37="男子_"&amp;'ア．一覧・男'!L$4&amp;"(0.914m/35.00m)"),"○","")</f>
        <v/>
      </c>
      <c r="M24" s="183" t="str">
        <f>IF(OR(入力男子!$N37="男子_"&amp;'ア．一覧・男'!M$4,入力男子!$X37="男子_"&amp;'ア．一覧・男'!M$4,入力男子!$AK37="男子_"&amp;'ア．一覧・男'!M$4),"○","")</f>
        <v/>
      </c>
      <c r="N24" s="183" t="str">
        <f>IF(OR(入力男子!$N37="男子_"&amp;'ア．一覧・男'!N$4,入力男子!$X37="男子_"&amp;'ア．一覧・男'!N$4,入力男子!$AK37="男子_"&amp;'ア．一覧・男'!N$4),"○","")</f>
        <v/>
      </c>
      <c r="O24" s="183" t="str">
        <f>IF(入力男子!BC37="○","○","")</f>
        <v/>
      </c>
      <c r="P24" s="183" t="str">
        <f>IF(入力男子!BD37="★","○","")</f>
        <v/>
      </c>
      <c r="Q24" s="183" t="str">
        <f>IF(OR(入力男子!$N37="男子_"&amp;'ア．一覧・男'!Q$4,入力男子!$X37="男子_"&amp;'ア．一覧・男'!Q$4,入力男子!$AK37="男子_"&amp;'ア．一覧・男'!Q$4),"○","")</f>
        <v/>
      </c>
      <c r="R24" s="183" t="str">
        <f>IF(OR(入力男子!$N37="男子_"&amp;'ア．一覧・男'!R$4,入力男子!$X37="男子_"&amp;'ア．一覧・男'!R$4,入力男子!$AK37="男子_"&amp;'ア．一覧・男'!R$4),"○","")</f>
        <v/>
      </c>
      <c r="S24" s="183" t="str">
        <f>IF(OR(入力男子!$N37="男子_"&amp;'ア．一覧・男'!S$4,入力男子!$X37="男子_"&amp;'ア．一覧・男'!S$4,入力男子!$AK37="男子_"&amp;'ア．一覧・男'!S$4),"○","")</f>
        <v/>
      </c>
      <c r="T24" s="183" t="str">
        <f>IF(OR(入力男子!$N37="男子_"&amp;'ア．一覧・男'!T$4,入力男子!$X37="男子_"&amp;'ア．一覧・男'!T$4,入力男子!$AK37="男子_"&amp;'ア．一覧・男'!T$4),"○","")</f>
        <v/>
      </c>
      <c r="U24" s="183" t="str">
        <f>IF(OR(入力男子!$N37="男子_J"&amp;'ア．一覧・男'!U$4&amp;"(6.000kg)",入力男子!$X37="男子_J"&amp;'ア．一覧・男'!U$4&amp;"(6.000kg)",入力男子!$AK37="男子_J"&amp;'ア．一覧・男'!U$4&amp;"(6.000kg)"),"○","")</f>
        <v/>
      </c>
      <c r="V24" s="183" t="str">
        <f>IF(OR(入力男子!$N37="男子_J"&amp;'ア．一覧・男'!V$4&amp;"(1.750kg)",入力男子!$X37="男子_J"&amp;'ア．一覧・男'!V$4&amp;"(1.750kg)",入力男子!$AK37="男子_J"&amp;'ア．一覧・男'!V$4&amp;"(1.750kg)"),"○","")</f>
        <v/>
      </c>
      <c r="W24" s="183" t="str">
        <f>IF(OR(入力男子!$N37="男子_J"&amp;'ア．一覧・男'!W$4&amp;"(6.000kg)",入力男子!$X37="男子_J"&amp;'ア．一覧・男'!W$4&amp;"(6.000kg)",入力男子!$AK37="男子_J"&amp;'ア．一覧・男'!W$4&amp;"(6.000kg)"),"○","")</f>
        <v/>
      </c>
      <c r="X24" s="183" t="str">
        <f>IF(OR(入力男子!$N37="男子_"&amp;'ア．一覧・男'!X$4&amp;"(800g)",入力男子!$X37="男子_"&amp;'ア．一覧・男'!X$4&amp;"(800g)",入力男子!$AK37="男子_"&amp;'ア．一覧・男'!X$4&amp;"(800g)"),"○","")</f>
        <v/>
      </c>
      <c r="Y24" s="183" t="str">
        <f>IF(OR(入力男子!$N37="男子_"&amp;'ア．一覧・男'!Y$4,入力男子!$X37="男子_"&amp;'ア．一覧・男'!Y$4,入力男子!$AK37="男子_"&amp;'ア．一覧・男'!Y$4),"○","")</f>
        <v/>
      </c>
    </row>
    <row r="25" spans="1:25" ht="30" customHeight="1">
      <c r="A25" s="340" t="str">
        <f>IF(入力男子!A38="","",入力男子!A38)</f>
        <v/>
      </c>
      <c r="B25" s="199" t="str">
        <f>ASC(IF(入力男子!C38="","",入力男子!C38&amp;"　"&amp;入力男子!D38))</f>
        <v/>
      </c>
      <c r="C25" s="181" t="str">
        <f>IF(B25="","",入力男子!G38)</f>
        <v/>
      </c>
      <c r="D25" s="182" t="str">
        <f>IF(B25="","",入力男子!I38)</f>
        <v/>
      </c>
      <c r="E25" s="183" t="str">
        <f>IF(OR(入力男子!$N38="男子_"&amp;'ア．一覧・男'!E$4,入力男子!$X38="男子_"&amp;'ア．一覧・男'!E$4,入力男子!$AK38="男子_"&amp;'ア．一覧・男'!E$4),"○","")</f>
        <v/>
      </c>
      <c r="F25" s="183" t="str">
        <f>IF(OR(入力男子!$N38="男子_"&amp;'ア．一覧・男'!F$4,入力男子!$X38="男子_"&amp;'ア．一覧・男'!F$4,入力男子!$AK38="男子_"&amp;'ア．一覧・男'!F$4),"○","")</f>
        <v/>
      </c>
      <c r="G25" s="183" t="str">
        <f>IF(OR(入力男子!$N38="男子_"&amp;'ア．一覧・男'!G$4,入力男子!$X38="男子_"&amp;'ア．一覧・男'!G$4,入力男子!$AK38="男子_"&amp;'ア．一覧・男'!G$4),"○","")</f>
        <v/>
      </c>
      <c r="H25" s="183" t="str">
        <f>IF(OR(入力男子!$N38="男子_"&amp;'ア．一覧・男'!H$4,入力男子!$X38="男子_"&amp;'ア．一覧・男'!H$4,入力男子!$AK38="男子_"&amp;'ア．一覧・男'!H$4),"○","")</f>
        <v/>
      </c>
      <c r="I25" s="183" t="str">
        <f>IF(OR(入力男子!$N38="男子_"&amp;'ア．一覧・男'!I$4,入力男子!$X38="男子_"&amp;'ア．一覧・男'!I$4,入力男子!$AK38="男子_"&amp;'ア．一覧・男'!I$4),"○","")</f>
        <v/>
      </c>
      <c r="J25" s="183" t="str">
        <f>IF(OR(入力男子!$N38="男子_"&amp;'ア．一覧・男'!J$4,入力男子!$X38="男子_"&amp;'ア．一覧・男'!J$4,入力男子!$AK38="男子_"&amp;'ア．一覧・男'!J$4),"○","")</f>
        <v/>
      </c>
      <c r="K25" s="183" t="str">
        <f>IF(OR(入力男子!$N38="男子_"&amp;'ア．一覧・男'!K$4&amp;"(1.067m/9.14m)",入力男子!$X38="男子_"&amp;'ア．一覧・男'!K$4&amp;"(1.067m/9.14m)",入力男子!$AK38="男子_"&amp;'ア．一覧・男'!K$4&amp;"(1.067m/9.14m)"),"○","")</f>
        <v/>
      </c>
      <c r="L25" s="183" t="str">
        <f>IF(OR(入力男子!$N38="男子_"&amp;'ア．一覧・男'!L$4&amp;"(0.914m/35.00m)",入力男子!$X38="男子_"&amp;'ア．一覧・男'!L$4&amp;"(0.914m/35.00m)",入力男子!$AK38="男子_"&amp;'ア．一覧・男'!L$4&amp;"(0.914m/35.00m)"),"○","")</f>
        <v/>
      </c>
      <c r="M25" s="183" t="str">
        <f>IF(OR(入力男子!$N38="男子_"&amp;'ア．一覧・男'!M$4,入力男子!$X38="男子_"&amp;'ア．一覧・男'!M$4,入力男子!$AK38="男子_"&amp;'ア．一覧・男'!M$4),"○","")</f>
        <v/>
      </c>
      <c r="N25" s="183" t="str">
        <f>IF(OR(入力男子!$N38="男子_"&amp;'ア．一覧・男'!N$4,入力男子!$X38="男子_"&amp;'ア．一覧・男'!N$4,入力男子!$AK38="男子_"&amp;'ア．一覧・男'!N$4),"○","")</f>
        <v/>
      </c>
      <c r="O25" s="183" t="str">
        <f>IF(入力男子!BC38="○","○","")</f>
        <v/>
      </c>
      <c r="P25" s="183" t="str">
        <f>IF(入力男子!BD38="★","○","")</f>
        <v/>
      </c>
      <c r="Q25" s="183" t="str">
        <f>IF(OR(入力男子!$N38="男子_"&amp;'ア．一覧・男'!Q$4,入力男子!$X38="男子_"&amp;'ア．一覧・男'!Q$4,入力男子!$AK38="男子_"&amp;'ア．一覧・男'!Q$4),"○","")</f>
        <v/>
      </c>
      <c r="R25" s="183" t="str">
        <f>IF(OR(入力男子!$N38="男子_"&amp;'ア．一覧・男'!R$4,入力男子!$X38="男子_"&amp;'ア．一覧・男'!R$4,入力男子!$AK38="男子_"&amp;'ア．一覧・男'!R$4),"○","")</f>
        <v/>
      </c>
      <c r="S25" s="183" t="str">
        <f>IF(OR(入力男子!$N38="男子_"&amp;'ア．一覧・男'!S$4,入力男子!$X38="男子_"&amp;'ア．一覧・男'!S$4,入力男子!$AK38="男子_"&amp;'ア．一覧・男'!S$4),"○","")</f>
        <v/>
      </c>
      <c r="T25" s="183" t="str">
        <f>IF(OR(入力男子!$N38="男子_"&amp;'ア．一覧・男'!T$4,入力男子!$X38="男子_"&amp;'ア．一覧・男'!T$4,入力男子!$AK38="男子_"&amp;'ア．一覧・男'!T$4),"○","")</f>
        <v/>
      </c>
      <c r="U25" s="183" t="str">
        <f>IF(OR(入力男子!$N38="男子_J"&amp;'ア．一覧・男'!U$4&amp;"(6.000kg)",入力男子!$X38="男子_J"&amp;'ア．一覧・男'!U$4&amp;"(6.000kg)",入力男子!$AK38="男子_J"&amp;'ア．一覧・男'!U$4&amp;"(6.000kg)"),"○","")</f>
        <v/>
      </c>
      <c r="V25" s="183" t="str">
        <f>IF(OR(入力男子!$N38="男子_J"&amp;'ア．一覧・男'!V$4&amp;"(1.750kg)",入力男子!$X38="男子_J"&amp;'ア．一覧・男'!V$4&amp;"(1.750kg)",入力男子!$AK38="男子_J"&amp;'ア．一覧・男'!V$4&amp;"(1.750kg)"),"○","")</f>
        <v/>
      </c>
      <c r="W25" s="183" t="str">
        <f>IF(OR(入力男子!$N38="男子_J"&amp;'ア．一覧・男'!W$4&amp;"(6.000kg)",入力男子!$X38="男子_J"&amp;'ア．一覧・男'!W$4&amp;"(6.000kg)",入力男子!$AK38="男子_J"&amp;'ア．一覧・男'!W$4&amp;"(6.000kg)"),"○","")</f>
        <v/>
      </c>
      <c r="X25" s="183" t="str">
        <f>IF(OR(入力男子!$N38="男子_"&amp;'ア．一覧・男'!X$4&amp;"(800g)",入力男子!$X38="男子_"&amp;'ア．一覧・男'!X$4&amp;"(800g)",入力男子!$AK38="男子_"&amp;'ア．一覧・男'!X$4&amp;"(800g)"),"○","")</f>
        <v/>
      </c>
      <c r="Y25" s="183" t="str">
        <f>IF(OR(入力男子!$N38="男子_"&amp;'ア．一覧・男'!Y$4,入力男子!$X38="男子_"&amp;'ア．一覧・男'!Y$4,入力男子!$AK38="男子_"&amp;'ア．一覧・男'!Y$4),"○","")</f>
        <v/>
      </c>
    </row>
    <row r="26" spans="1:25" ht="30" customHeight="1">
      <c r="A26" s="340" t="str">
        <f>IF(入力男子!A39="","",入力男子!A39)</f>
        <v/>
      </c>
      <c r="B26" s="199" t="str">
        <f>ASC(IF(入力男子!C39="","",入力男子!C39&amp;"　"&amp;入力男子!D39))</f>
        <v/>
      </c>
      <c r="C26" s="181" t="str">
        <f>IF(B26="","",入力男子!G39)</f>
        <v/>
      </c>
      <c r="D26" s="182" t="str">
        <f>IF(B26="","",入力男子!I39)</f>
        <v/>
      </c>
      <c r="E26" s="183" t="str">
        <f>IF(OR(入力男子!$N39="男子_"&amp;'ア．一覧・男'!E$4,入力男子!$X39="男子_"&amp;'ア．一覧・男'!E$4,入力男子!$AK39="男子_"&amp;'ア．一覧・男'!E$4),"○","")</f>
        <v/>
      </c>
      <c r="F26" s="183" t="str">
        <f>IF(OR(入力男子!$N39="男子_"&amp;'ア．一覧・男'!F$4,入力男子!$X39="男子_"&amp;'ア．一覧・男'!F$4,入力男子!$AK39="男子_"&amp;'ア．一覧・男'!F$4),"○","")</f>
        <v/>
      </c>
      <c r="G26" s="183" t="str">
        <f>IF(OR(入力男子!$N39="男子_"&amp;'ア．一覧・男'!G$4,入力男子!$X39="男子_"&amp;'ア．一覧・男'!G$4,入力男子!$AK39="男子_"&amp;'ア．一覧・男'!G$4),"○","")</f>
        <v/>
      </c>
      <c r="H26" s="183" t="str">
        <f>IF(OR(入力男子!$N39="男子_"&amp;'ア．一覧・男'!H$4,入力男子!$X39="男子_"&amp;'ア．一覧・男'!H$4,入力男子!$AK39="男子_"&amp;'ア．一覧・男'!H$4),"○","")</f>
        <v/>
      </c>
      <c r="I26" s="183" t="str">
        <f>IF(OR(入力男子!$N39="男子_"&amp;'ア．一覧・男'!I$4,入力男子!$X39="男子_"&amp;'ア．一覧・男'!I$4,入力男子!$AK39="男子_"&amp;'ア．一覧・男'!I$4),"○","")</f>
        <v/>
      </c>
      <c r="J26" s="183" t="str">
        <f>IF(OR(入力男子!$N39="男子_"&amp;'ア．一覧・男'!J$4,入力男子!$X39="男子_"&amp;'ア．一覧・男'!J$4,入力男子!$AK39="男子_"&amp;'ア．一覧・男'!J$4),"○","")</f>
        <v/>
      </c>
      <c r="K26" s="183" t="str">
        <f>IF(OR(入力男子!$N39="男子_"&amp;'ア．一覧・男'!K$4&amp;"(1.067m/9.14m)",入力男子!$X39="男子_"&amp;'ア．一覧・男'!K$4&amp;"(1.067m/9.14m)",入力男子!$AK39="男子_"&amp;'ア．一覧・男'!K$4&amp;"(1.067m/9.14m)"),"○","")</f>
        <v/>
      </c>
      <c r="L26" s="183" t="str">
        <f>IF(OR(入力男子!$N39="男子_"&amp;'ア．一覧・男'!L$4&amp;"(0.914m/35.00m)",入力男子!$X39="男子_"&amp;'ア．一覧・男'!L$4&amp;"(0.914m/35.00m)",入力男子!$AK39="男子_"&amp;'ア．一覧・男'!L$4&amp;"(0.914m/35.00m)"),"○","")</f>
        <v/>
      </c>
      <c r="M26" s="183" t="str">
        <f>IF(OR(入力男子!$N39="男子_"&amp;'ア．一覧・男'!M$4,入力男子!$X39="男子_"&amp;'ア．一覧・男'!M$4,入力男子!$AK39="男子_"&amp;'ア．一覧・男'!M$4),"○","")</f>
        <v/>
      </c>
      <c r="N26" s="183" t="str">
        <f>IF(OR(入力男子!$N39="男子_"&amp;'ア．一覧・男'!N$4,入力男子!$X39="男子_"&amp;'ア．一覧・男'!N$4,入力男子!$AK39="男子_"&amp;'ア．一覧・男'!N$4),"○","")</f>
        <v/>
      </c>
      <c r="O26" s="183" t="str">
        <f>IF(入力男子!BC39="○","○","")</f>
        <v/>
      </c>
      <c r="P26" s="183" t="str">
        <f>IF(入力男子!BD39="★","○","")</f>
        <v/>
      </c>
      <c r="Q26" s="183" t="str">
        <f>IF(OR(入力男子!$N39="男子_"&amp;'ア．一覧・男'!Q$4,入力男子!$X39="男子_"&amp;'ア．一覧・男'!Q$4,入力男子!$AK39="男子_"&amp;'ア．一覧・男'!Q$4),"○","")</f>
        <v/>
      </c>
      <c r="R26" s="183" t="str">
        <f>IF(OR(入力男子!$N39="男子_"&amp;'ア．一覧・男'!R$4,入力男子!$X39="男子_"&amp;'ア．一覧・男'!R$4,入力男子!$AK39="男子_"&amp;'ア．一覧・男'!R$4),"○","")</f>
        <v/>
      </c>
      <c r="S26" s="183" t="str">
        <f>IF(OR(入力男子!$N39="男子_"&amp;'ア．一覧・男'!S$4,入力男子!$X39="男子_"&amp;'ア．一覧・男'!S$4,入力男子!$AK39="男子_"&amp;'ア．一覧・男'!S$4),"○","")</f>
        <v/>
      </c>
      <c r="T26" s="183" t="str">
        <f>IF(OR(入力男子!$N39="男子_"&amp;'ア．一覧・男'!T$4,入力男子!$X39="男子_"&amp;'ア．一覧・男'!T$4,入力男子!$AK39="男子_"&amp;'ア．一覧・男'!T$4),"○","")</f>
        <v/>
      </c>
      <c r="U26" s="183" t="str">
        <f>IF(OR(入力男子!$N39="男子_J"&amp;'ア．一覧・男'!U$4&amp;"(6.000kg)",入力男子!$X39="男子_J"&amp;'ア．一覧・男'!U$4&amp;"(6.000kg)",入力男子!$AK39="男子_J"&amp;'ア．一覧・男'!U$4&amp;"(6.000kg)"),"○","")</f>
        <v/>
      </c>
      <c r="V26" s="183" t="str">
        <f>IF(OR(入力男子!$N39="男子_J"&amp;'ア．一覧・男'!V$4&amp;"(1.750kg)",入力男子!$X39="男子_J"&amp;'ア．一覧・男'!V$4&amp;"(1.750kg)",入力男子!$AK39="男子_J"&amp;'ア．一覧・男'!V$4&amp;"(1.750kg)"),"○","")</f>
        <v/>
      </c>
      <c r="W26" s="183" t="str">
        <f>IF(OR(入力男子!$N39="男子_J"&amp;'ア．一覧・男'!W$4&amp;"(6.000kg)",入力男子!$X39="男子_J"&amp;'ア．一覧・男'!W$4&amp;"(6.000kg)",入力男子!$AK39="男子_J"&amp;'ア．一覧・男'!W$4&amp;"(6.000kg)"),"○","")</f>
        <v/>
      </c>
      <c r="X26" s="183" t="str">
        <f>IF(OR(入力男子!$N39="男子_"&amp;'ア．一覧・男'!X$4&amp;"(800g)",入力男子!$X39="男子_"&amp;'ア．一覧・男'!X$4&amp;"(800g)",入力男子!$AK39="男子_"&amp;'ア．一覧・男'!X$4&amp;"(800g)"),"○","")</f>
        <v/>
      </c>
      <c r="Y26" s="183" t="str">
        <f>IF(OR(入力男子!$N39="男子_"&amp;'ア．一覧・男'!Y$4,入力男子!$X39="男子_"&amp;'ア．一覧・男'!Y$4,入力男子!$AK39="男子_"&amp;'ア．一覧・男'!Y$4),"○","")</f>
        <v/>
      </c>
    </row>
    <row r="27" spans="1:25" ht="30" customHeight="1">
      <c r="A27" s="340" t="str">
        <f>IF(入力男子!A40="","",入力男子!A40)</f>
        <v/>
      </c>
      <c r="B27" s="199" t="str">
        <f>ASC(IF(入力男子!C40="","",入力男子!C40&amp;"　"&amp;入力男子!D40))</f>
        <v/>
      </c>
      <c r="C27" s="181" t="str">
        <f>IF(B27="","",入力男子!G40)</f>
        <v/>
      </c>
      <c r="D27" s="182" t="str">
        <f>IF(B27="","",入力男子!I40)</f>
        <v/>
      </c>
      <c r="E27" s="183" t="str">
        <f>IF(OR(入力男子!$N40="男子_"&amp;'ア．一覧・男'!E$4,入力男子!$X40="男子_"&amp;'ア．一覧・男'!E$4,入力男子!$AK40="男子_"&amp;'ア．一覧・男'!E$4),"○","")</f>
        <v/>
      </c>
      <c r="F27" s="183" t="str">
        <f>IF(OR(入力男子!$N40="男子_"&amp;'ア．一覧・男'!F$4,入力男子!$X40="男子_"&amp;'ア．一覧・男'!F$4,入力男子!$AK40="男子_"&amp;'ア．一覧・男'!F$4),"○","")</f>
        <v/>
      </c>
      <c r="G27" s="183" t="str">
        <f>IF(OR(入力男子!$N40="男子_"&amp;'ア．一覧・男'!G$4,入力男子!$X40="男子_"&amp;'ア．一覧・男'!G$4,入力男子!$AK40="男子_"&amp;'ア．一覧・男'!G$4),"○","")</f>
        <v/>
      </c>
      <c r="H27" s="183" t="str">
        <f>IF(OR(入力男子!$N40="男子_"&amp;'ア．一覧・男'!H$4,入力男子!$X40="男子_"&amp;'ア．一覧・男'!H$4,入力男子!$AK40="男子_"&amp;'ア．一覧・男'!H$4),"○","")</f>
        <v/>
      </c>
      <c r="I27" s="183" t="str">
        <f>IF(OR(入力男子!$N40="男子_"&amp;'ア．一覧・男'!I$4,入力男子!$X40="男子_"&amp;'ア．一覧・男'!I$4,入力男子!$AK40="男子_"&amp;'ア．一覧・男'!I$4),"○","")</f>
        <v/>
      </c>
      <c r="J27" s="183" t="str">
        <f>IF(OR(入力男子!$N40="男子_"&amp;'ア．一覧・男'!J$4,入力男子!$X40="男子_"&amp;'ア．一覧・男'!J$4,入力男子!$AK40="男子_"&amp;'ア．一覧・男'!J$4),"○","")</f>
        <v/>
      </c>
      <c r="K27" s="183" t="str">
        <f>IF(OR(入力男子!$N40="男子_"&amp;'ア．一覧・男'!K$4&amp;"(1.067m/9.14m)",入力男子!$X40="男子_"&amp;'ア．一覧・男'!K$4&amp;"(1.067m/9.14m)",入力男子!$AK40="男子_"&amp;'ア．一覧・男'!K$4&amp;"(1.067m/9.14m)"),"○","")</f>
        <v/>
      </c>
      <c r="L27" s="183" t="str">
        <f>IF(OR(入力男子!$N40="男子_"&amp;'ア．一覧・男'!L$4&amp;"(0.914m/35.00m)",入力男子!$X40="男子_"&amp;'ア．一覧・男'!L$4&amp;"(0.914m/35.00m)",入力男子!$AK40="男子_"&amp;'ア．一覧・男'!L$4&amp;"(0.914m/35.00m)"),"○","")</f>
        <v/>
      </c>
      <c r="M27" s="183" t="str">
        <f>IF(OR(入力男子!$N40="男子_"&amp;'ア．一覧・男'!M$4,入力男子!$X40="男子_"&amp;'ア．一覧・男'!M$4,入力男子!$AK40="男子_"&amp;'ア．一覧・男'!M$4),"○","")</f>
        <v/>
      </c>
      <c r="N27" s="183" t="str">
        <f>IF(OR(入力男子!$N40="男子_"&amp;'ア．一覧・男'!N$4,入力男子!$X40="男子_"&amp;'ア．一覧・男'!N$4,入力男子!$AK40="男子_"&amp;'ア．一覧・男'!N$4),"○","")</f>
        <v/>
      </c>
      <c r="O27" s="183" t="str">
        <f>IF(入力男子!BC40="○","○","")</f>
        <v/>
      </c>
      <c r="P27" s="183" t="str">
        <f>IF(入力男子!BD40="★","○","")</f>
        <v/>
      </c>
      <c r="Q27" s="183" t="str">
        <f>IF(OR(入力男子!$N40="男子_"&amp;'ア．一覧・男'!Q$4,入力男子!$X40="男子_"&amp;'ア．一覧・男'!Q$4,入力男子!$AK40="男子_"&amp;'ア．一覧・男'!Q$4),"○","")</f>
        <v/>
      </c>
      <c r="R27" s="183" t="str">
        <f>IF(OR(入力男子!$N40="男子_"&amp;'ア．一覧・男'!R$4,入力男子!$X40="男子_"&amp;'ア．一覧・男'!R$4,入力男子!$AK40="男子_"&amp;'ア．一覧・男'!R$4),"○","")</f>
        <v/>
      </c>
      <c r="S27" s="183" t="str">
        <f>IF(OR(入力男子!$N40="男子_"&amp;'ア．一覧・男'!S$4,入力男子!$X40="男子_"&amp;'ア．一覧・男'!S$4,入力男子!$AK40="男子_"&amp;'ア．一覧・男'!S$4),"○","")</f>
        <v/>
      </c>
      <c r="T27" s="183" t="str">
        <f>IF(OR(入力男子!$N40="男子_"&amp;'ア．一覧・男'!T$4,入力男子!$X40="男子_"&amp;'ア．一覧・男'!T$4,入力男子!$AK40="男子_"&amp;'ア．一覧・男'!T$4),"○","")</f>
        <v/>
      </c>
      <c r="U27" s="183" t="str">
        <f>IF(OR(入力男子!$N40="男子_J"&amp;'ア．一覧・男'!U$4&amp;"(6.000kg)",入力男子!$X40="男子_J"&amp;'ア．一覧・男'!U$4&amp;"(6.000kg)",入力男子!$AK40="男子_J"&amp;'ア．一覧・男'!U$4&amp;"(6.000kg)"),"○","")</f>
        <v/>
      </c>
      <c r="V27" s="183" t="str">
        <f>IF(OR(入力男子!$N40="男子_J"&amp;'ア．一覧・男'!V$4&amp;"(1.750kg)",入力男子!$X40="男子_J"&amp;'ア．一覧・男'!V$4&amp;"(1.750kg)",入力男子!$AK40="男子_J"&amp;'ア．一覧・男'!V$4&amp;"(1.750kg)"),"○","")</f>
        <v/>
      </c>
      <c r="W27" s="183" t="str">
        <f>IF(OR(入力男子!$N40="男子_J"&amp;'ア．一覧・男'!W$4&amp;"(6.000kg)",入力男子!$X40="男子_J"&amp;'ア．一覧・男'!W$4&amp;"(6.000kg)",入力男子!$AK40="男子_J"&amp;'ア．一覧・男'!W$4&amp;"(6.000kg)"),"○","")</f>
        <v/>
      </c>
      <c r="X27" s="183" t="str">
        <f>IF(OR(入力男子!$N40="男子_"&amp;'ア．一覧・男'!X$4&amp;"(800g)",入力男子!$X40="男子_"&amp;'ア．一覧・男'!X$4&amp;"(800g)",入力男子!$AK40="男子_"&amp;'ア．一覧・男'!X$4&amp;"(800g)"),"○","")</f>
        <v/>
      </c>
      <c r="Y27" s="183" t="str">
        <f>IF(OR(入力男子!$N40="男子_"&amp;'ア．一覧・男'!Y$4,入力男子!$X40="男子_"&amp;'ア．一覧・男'!Y$4,入力男子!$AK40="男子_"&amp;'ア．一覧・男'!Y$4),"○","")</f>
        <v/>
      </c>
    </row>
    <row r="28" spans="1:25" ht="30" customHeight="1">
      <c r="A28" s="340" t="str">
        <f>IF(入力男子!A41="","",入力男子!A41)</f>
        <v/>
      </c>
      <c r="B28" s="199" t="str">
        <f>ASC(IF(入力男子!C41="","",入力男子!C41&amp;"　"&amp;入力男子!D41))</f>
        <v/>
      </c>
      <c r="C28" s="181" t="str">
        <f>IF(B28="","",入力男子!G41)</f>
        <v/>
      </c>
      <c r="D28" s="182" t="str">
        <f>IF(B28="","",入力男子!I41)</f>
        <v/>
      </c>
      <c r="E28" s="183" t="str">
        <f>IF(OR(入力男子!$N41="男子_"&amp;'ア．一覧・男'!E$4,入力男子!$X41="男子_"&amp;'ア．一覧・男'!E$4,入力男子!$AK41="男子_"&amp;'ア．一覧・男'!E$4),"○","")</f>
        <v/>
      </c>
      <c r="F28" s="183" t="str">
        <f>IF(OR(入力男子!$N41="男子_"&amp;'ア．一覧・男'!F$4,入力男子!$X41="男子_"&amp;'ア．一覧・男'!F$4,入力男子!$AK41="男子_"&amp;'ア．一覧・男'!F$4),"○","")</f>
        <v/>
      </c>
      <c r="G28" s="183" t="str">
        <f>IF(OR(入力男子!$N41="男子_"&amp;'ア．一覧・男'!G$4,入力男子!$X41="男子_"&amp;'ア．一覧・男'!G$4,入力男子!$AK41="男子_"&amp;'ア．一覧・男'!G$4),"○","")</f>
        <v/>
      </c>
      <c r="H28" s="183" t="str">
        <f>IF(OR(入力男子!$N41="男子_"&amp;'ア．一覧・男'!H$4,入力男子!$X41="男子_"&amp;'ア．一覧・男'!H$4,入力男子!$AK41="男子_"&amp;'ア．一覧・男'!H$4),"○","")</f>
        <v/>
      </c>
      <c r="I28" s="183" t="str">
        <f>IF(OR(入力男子!$N41="男子_"&amp;'ア．一覧・男'!I$4,入力男子!$X41="男子_"&amp;'ア．一覧・男'!I$4,入力男子!$AK41="男子_"&amp;'ア．一覧・男'!I$4),"○","")</f>
        <v/>
      </c>
      <c r="J28" s="183" t="str">
        <f>IF(OR(入力男子!$N41="男子_"&amp;'ア．一覧・男'!J$4,入力男子!$X41="男子_"&amp;'ア．一覧・男'!J$4,入力男子!$AK41="男子_"&amp;'ア．一覧・男'!J$4),"○","")</f>
        <v/>
      </c>
      <c r="K28" s="183" t="str">
        <f>IF(OR(入力男子!$N41="男子_"&amp;'ア．一覧・男'!K$4&amp;"(1.067m/9.14m)",入力男子!$X41="男子_"&amp;'ア．一覧・男'!K$4&amp;"(1.067m/9.14m)",入力男子!$AK41="男子_"&amp;'ア．一覧・男'!K$4&amp;"(1.067m/9.14m)"),"○","")</f>
        <v/>
      </c>
      <c r="L28" s="183" t="str">
        <f>IF(OR(入力男子!$N41="男子_"&amp;'ア．一覧・男'!L$4&amp;"(0.914m/35.00m)",入力男子!$X41="男子_"&amp;'ア．一覧・男'!L$4&amp;"(0.914m/35.00m)",入力男子!$AK41="男子_"&amp;'ア．一覧・男'!L$4&amp;"(0.914m/35.00m)"),"○","")</f>
        <v/>
      </c>
      <c r="M28" s="183" t="str">
        <f>IF(OR(入力男子!$N41="男子_"&amp;'ア．一覧・男'!M$4,入力男子!$X41="男子_"&amp;'ア．一覧・男'!M$4,入力男子!$AK41="男子_"&amp;'ア．一覧・男'!M$4),"○","")</f>
        <v/>
      </c>
      <c r="N28" s="183" t="str">
        <f>IF(OR(入力男子!$N41="男子_"&amp;'ア．一覧・男'!N$4,入力男子!$X41="男子_"&amp;'ア．一覧・男'!N$4,入力男子!$AK41="男子_"&amp;'ア．一覧・男'!N$4),"○","")</f>
        <v/>
      </c>
      <c r="O28" s="183" t="str">
        <f>IF(入力男子!BC41="○","○","")</f>
        <v/>
      </c>
      <c r="P28" s="183" t="str">
        <f>IF(入力男子!BD41="★","○","")</f>
        <v/>
      </c>
      <c r="Q28" s="183" t="str">
        <f>IF(OR(入力男子!$N41="男子_"&amp;'ア．一覧・男'!Q$4,入力男子!$X41="男子_"&amp;'ア．一覧・男'!Q$4,入力男子!$AK41="男子_"&amp;'ア．一覧・男'!Q$4),"○","")</f>
        <v/>
      </c>
      <c r="R28" s="183" t="str">
        <f>IF(OR(入力男子!$N41="男子_"&amp;'ア．一覧・男'!R$4,入力男子!$X41="男子_"&amp;'ア．一覧・男'!R$4,入力男子!$AK41="男子_"&amp;'ア．一覧・男'!R$4),"○","")</f>
        <v/>
      </c>
      <c r="S28" s="183" t="str">
        <f>IF(OR(入力男子!$N41="男子_"&amp;'ア．一覧・男'!S$4,入力男子!$X41="男子_"&amp;'ア．一覧・男'!S$4,入力男子!$AK41="男子_"&amp;'ア．一覧・男'!S$4),"○","")</f>
        <v/>
      </c>
      <c r="T28" s="183" t="str">
        <f>IF(OR(入力男子!$N41="男子_"&amp;'ア．一覧・男'!T$4,入力男子!$X41="男子_"&amp;'ア．一覧・男'!T$4,入力男子!$AK41="男子_"&amp;'ア．一覧・男'!T$4),"○","")</f>
        <v/>
      </c>
      <c r="U28" s="183" t="str">
        <f>IF(OR(入力男子!$N41="男子_J"&amp;'ア．一覧・男'!U$4&amp;"(6.000kg)",入力男子!$X41="男子_J"&amp;'ア．一覧・男'!U$4&amp;"(6.000kg)",入力男子!$AK41="男子_J"&amp;'ア．一覧・男'!U$4&amp;"(6.000kg)"),"○","")</f>
        <v/>
      </c>
      <c r="V28" s="183" t="str">
        <f>IF(OR(入力男子!$N41="男子_J"&amp;'ア．一覧・男'!V$4&amp;"(1.750kg)",入力男子!$X41="男子_J"&amp;'ア．一覧・男'!V$4&amp;"(1.750kg)",入力男子!$AK41="男子_J"&amp;'ア．一覧・男'!V$4&amp;"(1.750kg)"),"○","")</f>
        <v/>
      </c>
      <c r="W28" s="183" t="str">
        <f>IF(OR(入力男子!$N41="男子_J"&amp;'ア．一覧・男'!W$4&amp;"(6.000kg)",入力男子!$X41="男子_J"&amp;'ア．一覧・男'!W$4&amp;"(6.000kg)",入力男子!$AK41="男子_J"&amp;'ア．一覧・男'!W$4&amp;"(6.000kg)"),"○","")</f>
        <v/>
      </c>
      <c r="X28" s="183" t="str">
        <f>IF(OR(入力男子!$N41="男子_"&amp;'ア．一覧・男'!X$4&amp;"(800g)",入力男子!$X41="男子_"&amp;'ア．一覧・男'!X$4&amp;"(800g)",入力男子!$AK41="男子_"&amp;'ア．一覧・男'!X$4&amp;"(800g)"),"○","")</f>
        <v/>
      </c>
      <c r="Y28" s="183" t="str">
        <f>IF(OR(入力男子!$N41="男子_"&amp;'ア．一覧・男'!Y$4,入力男子!$X41="男子_"&amp;'ア．一覧・男'!Y$4,入力男子!$AK41="男子_"&amp;'ア．一覧・男'!Y$4),"○","")</f>
        <v/>
      </c>
    </row>
    <row r="29" spans="1:25" ht="30" customHeight="1">
      <c r="A29" s="340" t="str">
        <f>IF(入力男子!A42="","",入力男子!A42)</f>
        <v/>
      </c>
      <c r="B29" s="199" t="str">
        <f>ASC(IF(入力男子!C42="","",入力男子!C42&amp;"　"&amp;入力男子!D42))</f>
        <v/>
      </c>
      <c r="C29" s="181" t="str">
        <f>IF(B29="","",入力男子!G42)</f>
        <v/>
      </c>
      <c r="D29" s="182" t="str">
        <f>IF(B29="","",入力男子!I42)</f>
        <v/>
      </c>
      <c r="E29" s="183" t="str">
        <f>IF(OR(入力男子!$N42="男子_"&amp;'ア．一覧・男'!E$4,入力男子!$X42="男子_"&amp;'ア．一覧・男'!E$4,入力男子!$AK42="男子_"&amp;'ア．一覧・男'!E$4),"○","")</f>
        <v/>
      </c>
      <c r="F29" s="183" t="str">
        <f>IF(OR(入力男子!$N42="男子_"&amp;'ア．一覧・男'!F$4,入力男子!$X42="男子_"&amp;'ア．一覧・男'!F$4,入力男子!$AK42="男子_"&amp;'ア．一覧・男'!F$4),"○","")</f>
        <v/>
      </c>
      <c r="G29" s="183" t="str">
        <f>IF(OR(入力男子!$N42="男子_"&amp;'ア．一覧・男'!G$4,入力男子!$X42="男子_"&amp;'ア．一覧・男'!G$4,入力男子!$AK42="男子_"&amp;'ア．一覧・男'!G$4),"○","")</f>
        <v/>
      </c>
      <c r="H29" s="183" t="str">
        <f>IF(OR(入力男子!$N42="男子_"&amp;'ア．一覧・男'!H$4,入力男子!$X42="男子_"&amp;'ア．一覧・男'!H$4,入力男子!$AK42="男子_"&amp;'ア．一覧・男'!H$4),"○","")</f>
        <v/>
      </c>
      <c r="I29" s="183" t="str">
        <f>IF(OR(入力男子!$N42="男子_"&amp;'ア．一覧・男'!I$4,入力男子!$X42="男子_"&amp;'ア．一覧・男'!I$4,入力男子!$AK42="男子_"&amp;'ア．一覧・男'!I$4),"○","")</f>
        <v/>
      </c>
      <c r="J29" s="183" t="str">
        <f>IF(OR(入力男子!$N42="男子_"&amp;'ア．一覧・男'!J$4,入力男子!$X42="男子_"&amp;'ア．一覧・男'!J$4,入力男子!$AK42="男子_"&amp;'ア．一覧・男'!J$4),"○","")</f>
        <v/>
      </c>
      <c r="K29" s="183" t="str">
        <f>IF(OR(入力男子!$N42="男子_"&amp;'ア．一覧・男'!K$4&amp;"(1.067m/9.14m)",入力男子!$X42="男子_"&amp;'ア．一覧・男'!K$4&amp;"(1.067m/9.14m)",入力男子!$AK42="男子_"&amp;'ア．一覧・男'!K$4&amp;"(1.067m/9.14m)"),"○","")</f>
        <v/>
      </c>
      <c r="L29" s="183" t="str">
        <f>IF(OR(入力男子!$N42="男子_"&amp;'ア．一覧・男'!L$4&amp;"(0.914m/35.00m)",入力男子!$X42="男子_"&amp;'ア．一覧・男'!L$4&amp;"(0.914m/35.00m)",入力男子!$AK42="男子_"&amp;'ア．一覧・男'!L$4&amp;"(0.914m/35.00m)"),"○","")</f>
        <v/>
      </c>
      <c r="M29" s="183" t="str">
        <f>IF(OR(入力男子!$N42="男子_"&amp;'ア．一覧・男'!M$4,入力男子!$X42="男子_"&amp;'ア．一覧・男'!M$4,入力男子!$AK42="男子_"&amp;'ア．一覧・男'!M$4),"○","")</f>
        <v/>
      </c>
      <c r="N29" s="183" t="str">
        <f>IF(OR(入力男子!$N42="男子_"&amp;'ア．一覧・男'!N$4,入力男子!$X42="男子_"&amp;'ア．一覧・男'!N$4,入力男子!$AK42="男子_"&amp;'ア．一覧・男'!N$4),"○","")</f>
        <v/>
      </c>
      <c r="O29" s="183" t="str">
        <f>IF(入力男子!BC42="○","○","")</f>
        <v/>
      </c>
      <c r="P29" s="183" t="str">
        <f>IF(入力男子!BD42="★","○","")</f>
        <v/>
      </c>
      <c r="Q29" s="183" t="str">
        <f>IF(OR(入力男子!$N42="男子_"&amp;'ア．一覧・男'!Q$4,入力男子!$X42="男子_"&amp;'ア．一覧・男'!Q$4,入力男子!$AK42="男子_"&amp;'ア．一覧・男'!Q$4),"○","")</f>
        <v/>
      </c>
      <c r="R29" s="183" t="str">
        <f>IF(OR(入力男子!$N42="男子_"&amp;'ア．一覧・男'!R$4,入力男子!$X42="男子_"&amp;'ア．一覧・男'!R$4,入力男子!$AK42="男子_"&amp;'ア．一覧・男'!R$4),"○","")</f>
        <v/>
      </c>
      <c r="S29" s="183" t="str">
        <f>IF(OR(入力男子!$N42="男子_"&amp;'ア．一覧・男'!S$4,入力男子!$X42="男子_"&amp;'ア．一覧・男'!S$4,入力男子!$AK42="男子_"&amp;'ア．一覧・男'!S$4),"○","")</f>
        <v/>
      </c>
      <c r="T29" s="183" t="str">
        <f>IF(OR(入力男子!$N42="男子_"&amp;'ア．一覧・男'!T$4,入力男子!$X42="男子_"&amp;'ア．一覧・男'!T$4,入力男子!$AK42="男子_"&amp;'ア．一覧・男'!T$4),"○","")</f>
        <v/>
      </c>
      <c r="U29" s="183" t="str">
        <f>IF(OR(入力男子!$N42="男子_J"&amp;'ア．一覧・男'!U$4&amp;"(6.000kg)",入力男子!$X42="男子_J"&amp;'ア．一覧・男'!U$4&amp;"(6.000kg)",入力男子!$AK42="男子_J"&amp;'ア．一覧・男'!U$4&amp;"(6.000kg)"),"○","")</f>
        <v/>
      </c>
      <c r="V29" s="183" t="str">
        <f>IF(OR(入力男子!$N42="男子_J"&amp;'ア．一覧・男'!V$4&amp;"(1.750kg)",入力男子!$X42="男子_J"&amp;'ア．一覧・男'!V$4&amp;"(1.750kg)",入力男子!$AK42="男子_J"&amp;'ア．一覧・男'!V$4&amp;"(1.750kg)"),"○","")</f>
        <v/>
      </c>
      <c r="W29" s="183" t="str">
        <f>IF(OR(入力男子!$N42="男子_J"&amp;'ア．一覧・男'!W$4&amp;"(6.000kg)",入力男子!$X42="男子_J"&amp;'ア．一覧・男'!W$4&amp;"(6.000kg)",入力男子!$AK42="男子_J"&amp;'ア．一覧・男'!W$4&amp;"(6.000kg)"),"○","")</f>
        <v/>
      </c>
      <c r="X29" s="183" t="str">
        <f>IF(OR(入力男子!$N42="男子_"&amp;'ア．一覧・男'!X$4&amp;"(800g)",入力男子!$X42="男子_"&amp;'ア．一覧・男'!X$4&amp;"(800g)",入力男子!$AK42="男子_"&amp;'ア．一覧・男'!X$4&amp;"(800g)"),"○","")</f>
        <v/>
      </c>
      <c r="Y29" s="183" t="str">
        <f>IF(OR(入力男子!$N42="男子_"&amp;'ア．一覧・男'!Y$4,入力男子!$X42="男子_"&amp;'ア．一覧・男'!Y$4,入力男子!$AK42="男子_"&amp;'ア．一覧・男'!Y$4),"○","")</f>
        <v/>
      </c>
    </row>
    <row r="30" spans="1:25" ht="30" customHeight="1">
      <c r="A30" s="340" t="str">
        <f>IF(入力男子!A43="","",入力男子!A43)</f>
        <v/>
      </c>
      <c r="B30" s="199" t="str">
        <f>ASC(IF(入力男子!C43="","",入力男子!C43&amp;"　"&amp;入力男子!D43))</f>
        <v/>
      </c>
      <c r="C30" s="181" t="str">
        <f>IF(B30="","",入力男子!G43)</f>
        <v/>
      </c>
      <c r="D30" s="182" t="str">
        <f>IF(B30="","",入力男子!I43)</f>
        <v/>
      </c>
      <c r="E30" s="183" t="str">
        <f>IF(OR(入力男子!$N43="男子_"&amp;'ア．一覧・男'!E$4,入力男子!$X43="男子_"&amp;'ア．一覧・男'!E$4,入力男子!$AK43="男子_"&amp;'ア．一覧・男'!E$4),"○","")</f>
        <v/>
      </c>
      <c r="F30" s="183" t="str">
        <f>IF(OR(入力男子!$N43="男子_"&amp;'ア．一覧・男'!F$4,入力男子!$X43="男子_"&amp;'ア．一覧・男'!F$4,入力男子!$AK43="男子_"&amp;'ア．一覧・男'!F$4),"○","")</f>
        <v/>
      </c>
      <c r="G30" s="183" t="str">
        <f>IF(OR(入力男子!$N43="男子_"&amp;'ア．一覧・男'!G$4,入力男子!$X43="男子_"&amp;'ア．一覧・男'!G$4,入力男子!$AK43="男子_"&amp;'ア．一覧・男'!G$4),"○","")</f>
        <v/>
      </c>
      <c r="H30" s="183" t="str">
        <f>IF(OR(入力男子!$N43="男子_"&amp;'ア．一覧・男'!H$4,入力男子!$X43="男子_"&amp;'ア．一覧・男'!H$4,入力男子!$AK43="男子_"&amp;'ア．一覧・男'!H$4),"○","")</f>
        <v/>
      </c>
      <c r="I30" s="183" t="str">
        <f>IF(OR(入力男子!$N43="男子_"&amp;'ア．一覧・男'!I$4,入力男子!$X43="男子_"&amp;'ア．一覧・男'!I$4,入力男子!$AK43="男子_"&amp;'ア．一覧・男'!I$4),"○","")</f>
        <v/>
      </c>
      <c r="J30" s="183" t="str">
        <f>IF(OR(入力男子!$N43="男子_"&amp;'ア．一覧・男'!J$4,入力男子!$X43="男子_"&amp;'ア．一覧・男'!J$4,入力男子!$AK43="男子_"&amp;'ア．一覧・男'!J$4),"○","")</f>
        <v/>
      </c>
      <c r="K30" s="183" t="str">
        <f>IF(OR(入力男子!$N43="男子_"&amp;'ア．一覧・男'!K$4&amp;"(1.067m/9.14m)",入力男子!$X43="男子_"&amp;'ア．一覧・男'!K$4&amp;"(1.067m/9.14m)",入力男子!$AK43="男子_"&amp;'ア．一覧・男'!K$4&amp;"(1.067m/9.14m)"),"○","")</f>
        <v/>
      </c>
      <c r="L30" s="183" t="str">
        <f>IF(OR(入力男子!$N43="男子_"&amp;'ア．一覧・男'!L$4&amp;"(0.914m/35.00m)",入力男子!$X43="男子_"&amp;'ア．一覧・男'!L$4&amp;"(0.914m/35.00m)",入力男子!$AK43="男子_"&amp;'ア．一覧・男'!L$4&amp;"(0.914m/35.00m)"),"○","")</f>
        <v/>
      </c>
      <c r="M30" s="183" t="str">
        <f>IF(OR(入力男子!$N43="男子_"&amp;'ア．一覧・男'!M$4,入力男子!$X43="男子_"&amp;'ア．一覧・男'!M$4,入力男子!$AK43="男子_"&amp;'ア．一覧・男'!M$4),"○","")</f>
        <v/>
      </c>
      <c r="N30" s="183" t="str">
        <f>IF(OR(入力男子!$N43="男子_"&amp;'ア．一覧・男'!N$4,入力男子!$X43="男子_"&amp;'ア．一覧・男'!N$4,入力男子!$AK43="男子_"&amp;'ア．一覧・男'!N$4),"○","")</f>
        <v/>
      </c>
      <c r="O30" s="183" t="str">
        <f>IF(入力男子!BC43="○","○","")</f>
        <v/>
      </c>
      <c r="P30" s="183" t="str">
        <f>IF(入力男子!BD43="★","○","")</f>
        <v/>
      </c>
      <c r="Q30" s="183" t="str">
        <f>IF(OR(入力男子!$N43="男子_"&amp;'ア．一覧・男'!Q$4,入力男子!$X43="男子_"&amp;'ア．一覧・男'!Q$4,入力男子!$AK43="男子_"&amp;'ア．一覧・男'!Q$4),"○","")</f>
        <v/>
      </c>
      <c r="R30" s="183" t="str">
        <f>IF(OR(入力男子!$N43="男子_"&amp;'ア．一覧・男'!R$4,入力男子!$X43="男子_"&amp;'ア．一覧・男'!R$4,入力男子!$AK43="男子_"&amp;'ア．一覧・男'!R$4),"○","")</f>
        <v/>
      </c>
      <c r="S30" s="183" t="str">
        <f>IF(OR(入力男子!$N43="男子_"&amp;'ア．一覧・男'!S$4,入力男子!$X43="男子_"&amp;'ア．一覧・男'!S$4,入力男子!$AK43="男子_"&amp;'ア．一覧・男'!S$4),"○","")</f>
        <v/>
      </c>
      <c r="T30" s="183" t="str">
        <f>IF(OR(入力男子!$N43="男子_"&amp;'ア．一覧・男'!T$4,入力男子!$X43="男子_"&amp;'ア．一覧・男'!T$4,入力男子!$AK43="男子_"&amp;'ア．一覧・男'!T$4),"○","")</f>
        <v/>
      </c>
      <c r="U30" s="183" t="str">
        <f>IF(OR(入力男子!$N43="男子_J"&amp;'ア．一覧・男'!U$4&amp;"(6.000kg)",入力男子!$X43="男子_J"&amp;'ア．一覧・男'!U$4&amp;"(6.000kg)",入力男子!$AK43="男子_J"&amp;'ア．一覧・男'!U$4&amp;"(6.000kg)"),"○","")</f>
        <v/>
      </c>
      <c r="V30" s="183" t="str">
        <f>IF(OR(入力男子!$N43="男子_J"&amp;'ア．一覧・男'!V$4&amp;"(1.750kg)",入力男子!$X43="男子_J"&amp;'ア．一覧・男'!V$4&amp;"(1.750kg)",入力男子!$AK43="男子_J"&amp;'ア．一覧・男'!V$4&amp;"(1.750kg)"),"○","")</f>
        <v/>
      </c>
      <c r="W30" s="183" t="str">
        <f>IF(OR(入力男子!$N43="男子_J"&amp;'ア．一覧・男'!W$4&amp;"(6.000kg)",入力男子!$X43="男子_J"&amp;'ア．一覧・男'!W$4&amp;"(6.000kg)",入力男子!$AK43="男子_J"&amp;'ア．一覧・男'!W$4&amp;"(6.000kg)"),"○","")</f>
        <v/>
      </c>
      <c r="X30" s="183" t="str">
        <f>IF(OR(入力男子!$N43="男子_"&amp;'ア．一覧・男'!X$4&amp;"(800g)",入力男子!$X43="男子_"&amp;'ア．一覧・男'!X$4&amp;"(800g)",入力男子!$AK43="男子_"&amp;'ア．一覧・男'!X$4&amp;"(800g)"),"○","")</f>
        <v/>
      </c>
      <c r="Y30" s="183" t="str">
        <f>IF(OR(入力男子!$N43="男子_"&amp;'ア．一覧・男'!Y$4,入力男子!$X43="男子_"&amp;'ア．一覧・男'!Y$4,入力男子!$AK43="男子_"&amp;'ア．一覧・男'!Y$4),"○","")</f>
        <v/>
      </c>
    </row>
    <row r="31" spans="1:25" ht="27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</row>
    <row r="32" spans="1:25" ht="27" customHeight="1">
      <c r="A32" s="580" t="s">
        <v>153</v>
      </c>
      <c r="B32" s="580"/>
      <c r="C32" s="580"/>
      <c r="D32" s="580"/>
      <c r="E32" s="580"/>
      <c r="F32" s="580"/>
      <c r="G32" s="184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</row>
    <row r="33" spans="1:25" ht="27" customHeight="1">
      <c r="A33" s="185" t="s">
        <v>154</v>
      </c>
      <c r="B33" s="570">
        <f>入力男子!C3</f>
        <v>0</v>
      </c>
      <c r="C33" s="570"/>
      <c r="D33" s="570"/>
      <c r="E33" s="570"/>
      <c r="F33" s="176"/>
      <c r="G33" s="568" t="s">
        <v>155</v>
      </c>
      <c r="H33" s="568"/>
      <c r="I33" s="568"/>
      <c r="J33" s="568"/>
      <c r="K33" s="569" t="str">
        <f>入力男子!C6</f>
        <v/>
      </c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343"/>
    </row>
    <row r="34" spans="1:25" ht="6" customHeight="1">
      <c r="A34" s="186"/>
      <c r="B34" s="176"/>
      <c r="C34" s="176"/>
      <c r="D34" s="176"/>
      <c r="E34" s="176"/>
      <c r="F34" s="187"/>
      <c r="G34" s="187"/>
      <c r="H34" s="187"/>
      <c r="I34" s="187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</row>
    <row r="35" spans="1:25" ht="27" customHeight="1">
      <c r="A35" s="185" t="s">
        <v>156</v>
      </c>
      <c r="B35" s="567">
        <f>入力男子!C4</f>
        <v>0</v>
      </c>
      <c r="C35" s="567"/>
      <c r="D35" s="188" t="s">
        <v>157</v>
      </c>
      <c r="E35" s="176"/>
      <c r="F35" s="176"/>
      <c r="G35" s="568" t="s">
        <v>158</v>
      </c>
      <c r="H35" s="568"/>
      <c r="I35" s="568"/>
      <c r="J35" s="568"/>
      <c r="K35" s="569">
        <f>入力男子!C7</f>
        <v>0</v>
      </c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69"/>
      <c r="W35" s="569"/>
      <c r="X35" s="188" t="s">
        <v>157</v>
      </c>
    </row>
    <row r="36" spans="1:25" ht="8.25" customHeight="1"/>
  </sheetData>
  <mergeCells count="34">
    <mergeCell ref="Y4:Y5"/>
    <mergeCell ref="J4:J5"/>
    <mergeCell ref="A32:F32"/>
    <mergeCell ref="K4:K5"/>
    <mergeCell ref="L4:L5"/>
    <mergeCell ref="Q4:Q5"/>
    <mergeCell ref="A3:A5"/>
    <mergeCell ref="T4:T5"/>
    <mergeCell ref="X4:X5"/>
    <mergeCell ref="B35:C35"/>
    <mergeCell ref="G35:J35"/>
    <mergeCell ref="K35:W35"/>
    <mergeCell ref="P4:P5"/>
    <mergeCell ref="B33:E33"/>
    <mergeCell ref="G33:J33"/>
    <mergeCell ref="U4:U5"/>
    <mergeCell ref="V4:V5"/>
    <mergeCell ref="W4:W5"/>
    <mergeCell ref="M4:M5"/>
    <mergeCell ref="N4:N5"/>
    <mergeCell ref="R4:R5"/>
    <mergeCell ref="B3:B5"/>
    <mergeCell ref="E3:X3"/>
    <mergeCell ref="K33:X33"/>
    <mergeCell ref="S4:S5"/>
    <mergeCell ref="C2:R2"/>
    <mergeCell ref="C3:C5"/>
    <mergeCell ref="D3:D5"/>
    <mergeCell ref="E4:E5"/>
    <mergeCell ref="F4:F5"/>
    <mergeCell ref="G4:G5"/>
    <mergeCell ref="H4:H5"/>
    <mergeCell ref="I4:I5"/>
    <mergeCell ref="O4:O5"/>
  </mergeCells>
  <phoneticPr fontId="9"/>
  <printOptions horizontalCentered="1" verticalCentered="1"/>
  <pageMargins left="0.59055118110236227" right="0.39370078740157483" top="0.39370078740157483" bottom="0.39370078740157483" header="0.82677165354330717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CC99"/>
  </sheetPr>
  <dimension ref="A1:AA35"/>
  <sheetViews>
    <sheetView view="pageBreakPreview" zoomScaleNormal="100" zoomScaleSheetLayoutView="100" workbookViewId="0">
      <pane xSplit="1" ySplit="5" topLeftCell="B6" activePane="bottomRight" state="frozen"/>
      <selection activeCell="O6" sqref="O6"/>
      <selection pane="topRight" activeCell="O6" sqref="O6"/>
      <selection pane="bottomLeft" activeCell="O6" sqref="O6"/>
      <selection pane="bottomRight" activeCell="A6" sqref="A6"/>
    </sheetView>
  </sheetViews>
  <sheetFormatPr defaultColWidth="3.6640625" defaultRowHeight="24" customHeight="1"/>
  <cols>
    <col min="1" max="1" width="7.109375" style="179" customWidth="1"/>
    <col min="2" max="2" width="18.6640625" style="179" customWidth="1"/>
    <col min="3" max="3" width="8.6640625" style="179" customWidth="1"/>
    <col min="4" max="4" width="4.6640625" style="179" customWidth="1"/>
    <col min="5" max="5" width="3.77734375" style="179" customWidth="1"/>
    <col min="6" max="6" width="4" style="179" bestFit="1" customWidth="1"/>
    <col min="7" max="9" width="3.6640625" style="179"/>
    <col min="10" max="10" width="3.6640625" style="179" customWidth="1"/>
    <col min="11" max="256" width="3.6640625" style="179"/>
    <col min="257" max="257" width="7.109375" style="179" customWidth="1"/>
    <col min="258" max="258" width="18.6640625" style="179" customWidth="1"/>
    <col min="259" max="259" width="8.6640625" style="179" customWidth="1"/>
    <col min="260" max="260" width="4.6640625" style="179" customWidth="1"/>
    <col min="261" max="261" width="3.77734375" style="179" customWidth="1"/>
    <col min="262" max="262" width="4" style="179" bestFit="1" customWidth="1"/>
    <col min="263" max="265" width="3.6640625" style="179"/>
    <col min="266" max="266" width="4" style="179" bestFit="1" customWidth="1"/>
    <col min="267" max="512" width="3.6640625" style="179"/>
    <col min="513" max="513" width="7.109375" style="179" customWidth="1"/>
    <col min="514" max="514" width="18.6640625" style="179" customWidth="1"/>
    <col min="515" max="515" width="8.6640625" style="179" customWidth="1"/>
    <col min="516" max="516" width="4.6640625" style="179" customWidth="1"/>
    <col min="517" max="517" width="3.77734375" style="179" customWidth="1"/>
    <col min="518" max="518" width="4" style="179" bestFit="1" customWidth="1"/>
    <col min="519" max="521" width="3.6640625" style="179"/>
    <col min="522" max="522" width="4" style="179" bestFit="1" customWidth="1"/>
    <col min="523" max="768" width="3.6640625" style="179"/>
    <col min="769" max="769" width="7.109375" style="179" customWidth="1"/>
    <col min="770" max="770" width="18.6640625" style="179" customWidth="1"/>
    <col min="771" max="771" width="8.6640625" style="179" customWidth="1"/>
    <col min="772" max="772" width="4.6640625" style="179" customWidth="1"/>
    <col min="773" max="773" width="3.77734375" style="179" customWidth="1"/>
    <col min="774" max="774" width="4" style="179" bestFit="1" customWidth="1"/>
    <col min="775" max="777" width="3.6640625" style="179"/>
    <col min="778" max="778" width="4" style="179" bestFit="1" customWidth="1"/>
    <col min="779" max="1024" width="3.6640625" style="179"/>
    <col min="1025" max="1025" width="7.109375" style="179" customWidth="1"/>
    <col min="1026" max="1026" width="18.6640625" style="179" customWidth="1"/>
    <col min="1027" max="1027" width="8.6640625" style="179" customWidth="1"/>
    <col min="1028" max="1028" width="4.6640625" style="179" customWidth="1"/>
    <col min="1029" max="1029" width="3.77734375" style="179" customWidth="1"/>
    <col min="1030" max="1030" width="4" style="179" bestFit="1" customWidth="1"/>
    <col min="1031" max="1033" width="3.6640625" style="179"/>
    <col min="1034" max="1034" width="4" style="179" bestFit="1" customWidth="1"/>
    <col min="1035" max="1280" width="3.6640625" style="179"/>
    <col min="1281" max="1281" width="7.109375" style="179" customWidth="1"/>
    <col min="1282" max="1282" width="18.6640625" style="179" customWidth="1"/>
    <col min="1283" max="1283" width="8.6640625" style="179" customWidth="1"/>
    <col min="1284" max="1284" width="4.6640625" style="179" customWidth="1"/>
    <col min="1285" max="1285" width="3.77734375" style="179" customWidth="1"/>
    <col min="1286" max="1286" width="4" style="179" bestFit="1" customWidth="1"/>
    <col min="1287" max="1289" width="3.6640625" style="179"/>
    <col min="1290" max="1290" width="4" style="179" bestFit="1" customWidth="1"/>
    <col min="1291" max="1536" width="3.6640625" style="179"/>
    <col min="1537" max="1537" width="7.109375" style="179" customWidth="1"/>
    <col min="1538" max="1538" width="18.6640625" style="179" customWidth="1"/>
    <col min="1539" max="1539" width="8.6640625" style="179" customWidth="1"/>
    <col min="1540" max="1540" width="4.6640625" style="179" customWidth="1"/>
    <col min="1541" max="1541" width="3.77734375" style="179" customWidth="1"/>
    <col min="1542" max="1542" width="4" style="179" bestFit="1" customWidth="1"/>
    <col min="1543" max="1545" width="3.6640625" style="179"/>
    <col min="1546" max="1546" width="4" style="179" bestFit="1" customWidth="1"/>
    <col min="1547" max="1792" width="3.6640625" style="179"/>
    <col min="1793" max="1793" width="7.109375" style="179" customWidth="1"/>
    <col min="1794" max="1794" width="18.6640625" style="179" customWidth="1"/>
    <col min="1795" max="1795" width="8.6640625" style="179" customWidth="1"/>
    <col min="1796" max="1796" width="4.6640625" style="179" customWidth="1"/>
    <col min="1797" max="1797" width="3.77734375" style="179" customWidth="1"/>
    <col min="1798" max="1798" width="4" style="179" bestFit="1" customWidth="1"/>
    <col min="1799" max="1801" width="3.6640625" style="179"/>
    <col min="1802" max="1802" width="4" style="179" bestFit="1" customWidth="1"/>
    <col min="1803" max="2048" width="3.6640625" style="179"/>
    <col min="2049" max="2049" width="7.109375" style="179" customWidth="1"/>
    <col min="2050" max="2050" width="18.6640625" style="179" customWidth="1"/>
    <col min="2051" max="2051" width="8.6640625" style="179" customWidth="1"/>
    <col min="2052" max="2052" width="4.6640625" style="179" customWidth="1"/>
    <col min="2053" max="2053" width="3.77734375" style="179" customWidth="1"/>
    <col min="2054" max="2054" width="4" style="179" bestFit="1" customWidth="1"/>
    <col min="2055" max="2057" width="3.6640625" style="179"/>
    <col min="2058" max="2058" width="4" style="179" bestFit="1" customWidth="1"/>
    <col min="2059" max="2304" width="3.6640625" style="179"/>
    <col min="2305" max="2305" width="7.109375" style="179" customWidth="1"/>
    <col min="2306" max="2306" width="18.6640625" style="179" customWidth="1"/>
    <col min="2307" max="2307" width="8.6640625" style="179" customWidth="1"/>
    <col min="2308" max="2308" width="4.6640625" style="179" customWidth="1"/>
    <col min="2309" max="2309" width="3.77734375" style="179" customWidth="1"/>
    <col min="2310" max="2310" width="4" style="179" bestFit="1" customWidth="1"/>
    <col min="2311" max="2313" width="3.6640625" style="179"/>
    <col min="2314" max="2314" width="4" style="179" bestFit="1" customWidth="1"/>
    <col min="2315" max="2560" width="3.6640625" style="179"/>
    <col min="2561" max="2561" width="7.109375" style="179" customWidth="1"/>
    <col min="2562" max="2562" width="18.6640625" style="179" customWidth="1"/>
    <col min="2563" max="2563" width="8.6640625" style="179" customWidth="1"/>
    <col min="2564" max="2564" width="4.6640625" style="179" customWidth="1"/>
    <col min="2565" max="2565" width="3.77734375" style="179" customWidth="1"/>
    <col min="2566" max="2566" width="4" style="179" bestFit="1" customWidth="1"/>
    <col min="2567" max="2569" width="3.6640625" style="179"/>
    <col min="2570" max="2570" width="4" style="179" bestFit="1" customWidth="1"/>
    <col min="2571" max="2816" width="3.6640625" style="179"/>
    <col min="2817" max="2817" width="7.109375" style="179" customWidth="1"/>
    <col min="2818" max="2818" width="18.6640625" style="179" customWidth="1"/>
    <col min="2819" max="2819" width="8.6640625" style="179" customWidth="1"/>
    <col min="2820" max="2820" width="4.6640625" style="179" customWidth="1"/>
    <col min="2821" max="2821" width="3.77734375" style="179" customWidth="1"/>
    <col min="2822" max="2822" width="4" style="179" bestFit="1" customWidth="1"/>
    <col min="2823" max="2825" width="3.6640625" style="179"/>
    <col min="2826" max="2826" width="4" style="179" bestFit="1" customWidth="1"/>
    <col min="2827" max="3072" width="3.6640625" style="179"/>
    <col min="3073" max="3073" width="7.109375" style="179" customWidth="1"/>
    <col min="3074" max="3074" width="18.6640625" style="179" customWidth="1"/>
    <col min="3075" max="3075" width="8.6640625" style="179" customWidth="1"/>
    <col min="3076" max="3076" width="4.6640625" style="179" customWidth="1"/>
    <col min="3077" max="3077" width="3.77734375" style="179" customWidth="1"/>
    <col min="3078" max="3078" width="4" style="179" bestFit="1" customWidth="1"/>
    <col min="3079" max="3081" width="3.6640625" style="179"/>
    <col min="3082" max="3082" width="4" style="179" bestFit="1" customWidth="1"/>
    <col min="3083" max="3328" width="3.6640625" style="179"/>
    <col min="3329" max="3329" width="7.109375" style="179" customWidth="1"/>
    <col min="3330" max="3330" width="18.6640625" style="179" customWidth="1"/>
    <col min="3331" max="3331" width="8.6640625" style="179" customWidth="1"/>
    <col min="3332" max="3332" width="4.6640625" style="179" customWidth="1"/>
    <col min="3333" max="3333" width="3.77734375" style="179" customWidth="1"/>
    <col min="3334" max="3334" width="4" style="179" bestFit="1" customWidth="1"/>
    <col min="3335" max="3337" width="3.6640625" style="179"/>
    <col min="3338" max="3338" width="4" style="179" bestFit="1" customWidth="1"/>
    <col min="3339" max="3584" width="3.6640625" style="179"/>
    <col min="3585" max="3585" width="7.109375" style="179" customWidth="1"/>
    <col min="3586" max="3586" width="18.6640625" style="179" customWidth="1"/>
    <col min="3587" max="3587" width="8.6640625" style="179" customWidth="1"/>
    <col min="3588" max="3588" width="4.6640625" style="179" customWidth="1"/>
    <col min="3589" max="3589" width="3.77734375" style="179" customWidth="1"/>
    <col min="3590" max="3590" width="4" style="179" bestFit="1" customWidth="1"/>
    <col min="3591" max="3593" width="3.6640625" style="179"/>
    <col min="3594" max="3594" width="4" style="179" bestFit="1" customWidth="1"/>
    <col min="3595" max="3840" width="3.6640625" style="179"/>
    <col min="3841" max="3841" width="7.109375" style="179" customWidth="1"/>
    <col min="3842" max="3842" width="18.6640625" style="179" customWidth="1"/>
    <col min="3843" max="3843" width="8.6640625" style="179" customWidth="1"/>
    <col min="3844" max="3844" width="4.6640625" style="179" customWidth="1"/>
    <col min="3845" max="3845" width="3.77734375" style="179" customWidth="1"/>
    <col min="3846" max="3846" width="4" style="179" bestFit="1" customWidth="1"/>
    <col min="3847" max="3849" width="3.6640625" style="179"/>
    <col min="3850" max="3850" width="4" style="179" bestFit="1" customWidth="1"/>
    <col min="3851" max="4096" width="3.6640625" style="179"/>
    <col min="4097" max="4097" width="7.109375" style="179" customWidth="1"/>
    <col min="4098" max="4098" width="18.6640625" style="179" customWidth="1"/>
    <col min="4099" max="4099" width="8.6640625" style="179" customWidth="1"/>
    <col min="4100" max="4100" width="4.6640625" style="179" customWidth="1"/>
    <col min="4101" max="4101" width="3.77734375" style="179" customWidth="1"/>
    <col min="4102" max="4102" width="4" style="179" bestFit="1" customWidth="1"/>
    <col min="4103" max="4105" width="3.6640625" style="179"/>
    <col min="4106" max="4106" width="4" style="179" bestFit="1" customWidth="1"/>
    <col min="4107" max="4352" width="3.6640625" style="179"/>
    <col min="4353" max="4353" width="7.109375" style="179" customWidth="1"/>
    <col min="4354" max="4354" width="18.6640625" style="179" customWidth="1"/>
    <col min="4355" max="4355" width="8.6640625" style="179" customWidth="1"/>
    <col min="4356" max="4356" width="4.6640625" style="179" customWidth="1"/>
    <col min="4357" max="4357" width="3.77734375" style="179" customWidth="1"/>
    <col min="4358" max="4358" width="4" style="179" bestFit="1" customWidth="1"/>
    <col min="4359" max="4361" width="3.6640625" style="179"/>
    <col min="4362" max="4362" width="4" style="179" bestFit="1" customWidth="1"/>
    <col min="4363" max="4608" width="3.6640625" style="179"/>
    <col min="4609" max="4609" width="7.109375" style="179" customWidth="1"/>
    <col min="4610" max="4610" width="18.6640625" style="179" customWidth="1"/>
    <col min="4611" max="4611" width="8.6640625" style="179" customWidth="1"/>
    <col min="4612" max="4612" width="4.6640625" style="179" customWidth="1"/>
    <col min="4613" max="4613" width="3.77734375" style="179" customWidth="1"/>
    <col min="4614" max="4614" width="4" style="179" bestFit="1" customWidth="1"/>
    <col min="4615" max="4617" width="3.6640625" style="179"/>
    <col min="4618" max="4618" width="4" style="179" bestFit="1" customWidth="1"/>
    <col min="4619" max="4864" width="3.6640625" style="179"/>
    <col min="4865" max="4865" width="7.109375" style="179" customWidth="1"/>
    <col min="4866" max="4866" width="18.6640625" style="179" customWidth="1"/>
    <col min="4867" max="4867" width="8.6640625" style="179" customWidth="1"/>
    <col min="4868" max="4868" width="4.6640625" style="179" customWidth="1"/>
    <col min="4869" max="4869" width="3.77734375" style="179" customWidth="1"/>
    <col min="4870" max="4870" width="4" style="179" bestFit="1" customWidth="1"/>
    <col min="4871" max="4873" width="3.6640625" style="179"/>
    <col min="4874" max="4874" width="4" style="179" bestFit="1" customWidth="1"/>
    <col min="4875" max="5120" width="3.6640625" style="179"/>
    <col min="5121" max="5121" width="7.109375" style="179" customWidth="1"/>
    <col min="5122" max="5122" width="18.6640625" style="179" customWidth="1"/>
    <col min="5123" max="5123" width="8.6640625" style="179" customWidth="1"/>
    <col min="5124" max="5124" width="4.6640625" style="179" customWidth="1"/>
    <col min="5125" max="5125" width="3.77734375" style="179" customWidth="1"/>
    <col min="5126" max="5126" width="4" style="179" bestFit="1" customWidth="1"/>
    <col min="5127" max="5129" width="3.6640625" style="179"/>
    <col min="5130" max="5130" width="4" style="179" bestFit="1" customWidth="1"/>
    <col min="5131" max="5376" width="3.6640625" style="179"/>
    <col min="5377" max="5377" width="7.109375" style="179" customWidth="1"/>
    <col min="5378" max="5378" width="18.6640625" style="179" customWidth="1"/>
    <col min="5379" max="5379" width="8.6640625" style="179" customWidth="1"/>
    <col min="5380" max="5380" width="4.6640625" style="179" customWidth="1"/>
    <col min="5381" max="5381" width="3.77734375" style="179" customWidth="1"/>
    <col min="5382" max="5382" width="4" style="179" bestFit="1" customWidth="1"/>
    <col min="5383" max="5385" width="3.6640625" style="179"/>
    <col min="5386" max="5386" width="4" style="179" bestFit="1" customWidth="1"/>
    <col min="5387" max="5632" width="3.6640625" style="179"/>
    <col min="5633" max="5633" width="7.109375" style="179" customWidth="1"/>
    <col min="5634" max="5634" width="18.6640625" style="179" customWidth="1"/>
    <col min="5635" max="5635" width="8.6640625" style="179" customWidth="1"/>
    <col min="5636" max="5636" width="4.6640625" style="179" customWidth="1"/>
    <col min="5637" max="5637" width="3.77734375" style="179" customWidth="1"/>
    <col min="5638" max="5638" width="4" style="179" bestFit="1" customWidth="1"/>
    <col min="5639" max="5641" width="3.6640625" style="179"/>
    <col min="5642" max="5642" width="4" style="179" bestFit="1" customWidth="1"/>
    <col min="5643" max="5888" width="3.6640625" style="179"/>
    <col min="5889" max="5889" width="7.109375" style="179" customWidth="1"/>
    <col min="5890" max="5890" width="18.6640625" style="179" customWidth="1"/>
    <col min="5891" max="5891" width="8.6640625" style="179" customWidth="1"/>
    <col min="5892" max="5892" width="4.6640625" style="179" customWidth="1"/>
    <col min="5893" max="5893" width="3.77734375" style="179" customWidth="1"/>
    <col min="5894" max="5894" width="4" style="179" bestFit="1" customWidth="1"/>
    <col min="5895" max="5897" width="3.6640625" style="179"/>
    <col min="5898" max="5898" width="4" style="179" bestFit="1" customWidth="1"/>
    <col min="5899" max="6144" width="3.6640625" style="179"/>
    <col min="6145" max="6145" width="7.109375" style="179" customWidth="1"/>
    <col min="6146" max="6146" width="18.6640625" style="179" customWidth="1"/>
    <col min="6147" max="6147" width="8.6640625" style="179" customWidth="1"/>
    <col min="6148" max="6148" width="4.6640625" style="179" customWidth="1"/>
    <col min="6149" max="6149" width="3.77734375" style="179" customWidth="1"/>
    <col min="6150" max="6150" width="4" style="179" bestFit="1" customWidth="1"/>
    <col min="6151" max="6153" width="3.6640625" style="179"/>
    <col min="6154" max="6154" width="4" style="179" bestFit="1" customWidth="1"/>
    <col min="6155" max="6400" width="3.6640625" style="179"/>
    <col min="6401" max="6401" width="7.109375" style="179" customWidth="1"/>
    <col min="6402" max="6402" width="18.6640625" style="179" customWidth="1"/>
    <col min="6403" max="6403" width="8.6640625" style="179" customWidth="1"/>
    <col min="6404" max="6404" width="4.6640625" style="179" customWidth="1"/>
    <col min="6405" max="6405" width="3.77734375" style="179" customWidth="1"/>
    <col min="6406" max="6406" width="4" style="179" bestFit="1" customWidth="1"/>
    <col min="6407" max="6409" width="3.6640625" style="179"/>
    <col min="6410" max="6410" width="4" style="179" bestFit="1" customWidth="1"/>
    <col min="6411" max="6656" width="3.6640625" style="179"/>
    <col min="6657" max="6657" width="7.109375" style="179" customWidth="1"/>
    <col min="6658" max="6658" width="18.6640625" style="179" customWidth="1"/>
    <col min="6659" max="6659" width="8.6640625" style="179" customWidth="1"/>
    <col min="6660" max="6660" width="4.6640625" style="179" customWidth="1"/>
    <col min="6661" max="6661" width="3.77734375" style="179" customWidth="1"/>
    <col min="6662" max="6662" width="4" style="179" bestFit="1" customWidth="1"/>
    <col min="6663" max="6665" width="3.6640625" style="179"/>
    <col min="6666" max="6666" width="4" style="179" bestFit="1" customWidth="1"/>
    <col min="6667" max="6912" width="3.6640625" style="179"/>
    <col min="6913" max="6913" width="7.109375" style="179" customWidth="1"/>
    <col min="6914" max="6914" width="18.6640625" style="179" customWidth="1"/>
    <col min="6915" max="6915" width="8.6640625" style="179" customWidth="1"/>
    <col min="6916" max="6916" width="4.6640625" style="179" customWidth="1"/>
    <col min="6917" max="6917" width="3.77734375" style="179" customWidth="1"/>
    <col min="6918" max="6918" width="4" style="179" bestFit="1" customWidth="1"/>
    <col min="6919" max="6921" width="3.6640625" style="179"/>
    <col min="6922" max="6922" width="4" style="179" bestFit="1" customWidth="1"/>
    <col min="6923" max="7168" width="3.6640625" style="179"/>
    <col min="7169" max="7169" width="7.109375" style="179" customWidth="1"/>
    <col min="7170" max="7170" width="18.6640625" style="179" customWidth="1"/>
    <col min="7171" max="7171" width="8.6640625" style="179" customWidth="1"/>
    <col min="7172" max="7172" width="4.6640625" style="179" customWidth="1"/>
    <col min="7173" max="7173" width="3.77734375" style="179" customWidth="1"/>
    <col min="7174" max="7174" width="4" style="179" bestFit="1" customWidth="1"/>
    <col min="7175" max="7177" width="3.6640625" style="179"/>
    <col min="7178" max="7178" width="4" style="179" bestFit="1" customWidth="1"/>
    <col min="7179" max="7424" width="3.6640625" style="179"/>
    <col min="7425" max="7425" width="7.109375" style="179" customWidth="1"/>
    <col min="7426" max="7426" width="18.6640625" style="179" customWidth="1"/>
    <col min="7427" max="7427" width="8.6640625" style="179" customWidth="1"/>
    <col min="7428" max="7428" width="4.6640625" style="179" customWidth="1"/>
    <col min="7429" max="7429" width="3.77734375" style="179" customWidth="1"/>
    <col min="7430" max="7430" width="4" style="179" bestFit="1" customWidth="1"/>
    <col min="7431" max="7433" width="3.6640625" style="179"/>
    <col min="7434" max="7434" width="4" style="179" bestFit="1" customWidth="1"/>
    <col min="7435" max="7680" width="3.6640625" style="179"/>
    <col min="7681" max="7681" width="7.109375" style="179" customWidth="1"/>
    <col min="7682" max="7682" width="18.6640625" style="179" customWidth="1"/>
    <col min="7683" max="7683" width="8.6640625" style="179" customWidth="1"/>
    <col min="7684" max="7684" width="4.6640625" style="179" customWidth="1"/>
    <col min="7685" max="7685" width="3.77734375" style="179" customWidth="1"/>
    <col min="7686" max="7686" width="4" style="179" bestFit="1" customWidth="1"/>
    <col min="7687" max="7689" width="3.6640625" style="179"/>
    <col min="7690" max="7690" width="4" style="179" bestFit="1" customWidth="1"/>
    <col min="7691" max="7936" width="3.6640625" style="179"/>
    <col min="7937" max="7937" width="7.109375" style="179" customWidth="1"/>
    <col min="7938" max="7938" width="18.6640625" style="179" customWidth="1"/>
    <col min="7939" max="7939" width="8.6640625" style="179" customWidth="1"/>
    <col min="7940" max="7940" width="4.6640625" style="179" customWidth="1"/>
    <col min="7941" max="7941" width="3.77734375" style="179" customWidth="1"/>
    <col min="7942" max="7942" width="4" style="179" bestFit="1" customWidth="1"/>
    <col min="7943" max="7945" width="3.6640625" style="179"/>
    <col min="7946" max="7946" width="4" style="179" bestFit="1" customWidth="1"/>
    <col min="7947" max="8192" width="3.6640625" style="179"/>
    <col min="8193" max="8193" width="7.109375" style="179" customWidth="1"/>
    <col min="8194" max="8194" width="18.6640625" style="179" customWidth="1"/>
    <col min="8195" max="8195" width="8.6640625" style="179" customWidth="1"/>
    <col min="8196" max="8196" width="4.6640625" style="179" customWidth="1"/>
    <col min="8197" max="8197" width="3.77734375" style="179" customWidth="1"/>
    <col min="8198" max="8198" width="4" style="179" bestFit="1" customWidth="1"/>
    <col min="8199" max="8201" width="3.6640625" style="179"/>
    <col min="8202" max="8202" width="4" style="179" bestFit="1" customWidth="1"/>
    <col min="8203" max="8448" width="3.6640625" style="179"/>
    <col min="8449" max="8449" width="7.109375" style="179" customWidth="1"/>
    <col min="8450" max="8450" width="18.6640625" style="179" customWidth="1"/>
    <col min="8451" max="8451" width="8.6640625" style="179" customWidth="1"/>
    <col min="8452" max="8452" width="4.6640625" style="179" customWidth="1"/>
    <col min="8453" max="8453" width="3.77734375" style="179" customWidth="1"/>
    <col min="8454" max="8454" width="4" style="179" bestFit="1" customWidth="1"/>
    <col min="8455" max="8457" width="3.6640625" style="179"/>
    <col min="8458" max="8458" width="4" style="179" bestFit="1" customWidth="1"/>
    <col min="8459" max="8704" width="3.6640625" style="179"/>
    <col min="8705" max="8705" width="7.109375" style="179" customWidth="1"/>
    <col min="8706" max="8706" width="18.6640625" style="179" customWidth="1"/>
    <col min="8707" max="8707" width="8.6640625" style="179" customWidth="1"/>
    <col min="8708" max="8708" width="4.6640625" style="179" customWidth="1"/>
    <col min="8709" max="8709" width="3.77734375" style="179" customWidth="1"/>
    <col min="8710" max="8710" width="4" style="179" bestFit="1" customWidth="1"/>
    <col min="8711" max="8713" width="3.6640625" style="179"/>
    <col min="8714" max="8714" width="4" style="179" bestFit="1" customWidth="1"/>
    <col min="8715" max="8960" width="3.6640625" style="179"/>
    <col min="8961" max="8961" width="7.109375" style="179" customWidth="1"/>
    <col min="8962" max="8962" width="18.6640625" style="179" customWidth="1"/>
    <col min="8963" max="8963" width="8.6640625" style="179" customWidth="1"/>
    <col min="8964" max="8964" width="4.6640625" style="179" customWidth="1"/>
    <col min="8965" max="8965" width="3.77734375" style="179" customWidth="1"/>
    <col min="8966" max="8966" width="4" style="179" bestFit="1" customWidth="1"/>
    <col min="8967" max="8969" width="3.6640625" style="179"/>
    <col min="8970" max="8970" width="4" style="179" bestFit="1" customWidth="1"/>
    <col min="8971" max="9216" width="3.6640625" style="179"/>
    <col min="9217" max="9217" width="7.109375" style="179" customWidth="1"/>
    <col min="9218" max="9218" width="18.6640625" style="179" customWidth="1"/>
    <col min="9219" max="9219" width="8.6640625" style="179" customWidth="1"/>
    <col min="9220" max="9220" width="4.6640625" style="179" customWidth="1"/>
    <col min="9221" max="9221" width="3.77734375" style="179" customWidth="1"/>
    <col min="9222" max="9222" width="4" style="179" bestFit="1" customWidth="1"/>
    <col min="9223" max="9225" width="3.6640625" style="179"/>
    <col min="9226" max="9226" width="4" style="179" bestFit="1" customWidth="1"/>
    <col min="9227" max="9472" width="3.6640625" style="179"/>
    <col min="9473" max="9473" width="7.109375" style="179" customWidth="1"/>
    <col min="9474" max="9474" width="18.6640625" style="179" customWidth="1"/>
    <col min="9475" max="9475" width="8.6640625" style="179" customWidth="1"/>
    <col min="9476" max="9476" width="4.6640625" style="179" customWidth="1"/>
    <col min="9477" max="9477" width="3.77734375" style="179" customWidth="1"/>
    <col min="9478" max="9478" width="4" style="179" bestFit="1" customWidth="1"/>
    <col min="9479" max="9481" width="3.6640625" style="179"/>
    <col min="9482" max="9482" width="4" style="179" bestFit="1" customWidth="1"/>
    <col min="9483" max="9728" width="3.6640625" style="179"/>
    <col min="9729" max="9729" width="7.109375" style="179" customWidth="1"/>
    <col min="9730" max="9730" width="18.6640625" style="179" customWidth="1"/>
    <col min="9731" max="9731" width="8.6640625" style="179" customWidth="1"/>
    <col min="9732" max="9732" width="4.6640625" style="179" customWidth="1"/>
    <col min="9733" max="9733" width="3.77734375" style="179" customWidth="1"/>
    <col min="9734" max="9734" width="4" style="179" bestFit="1" customWidth="1"/>
    <col min="9735" max="9737" width="3.6640625" style="179"/>
    <col min="9738" max="9738" width="4" style="179" bestFit="1" customWidth="1"/>
    <col min="9739" max="9984" width="3.6640625" style="179"/>
    <col min="9985" max="9985" width="7.109375" style="179" customWidth="1"/>
    <col min="9986" max="9986" width="18.6640625" style="179" customWidth="1"/>
    <col min="9987" max="9987" width="8.6640625" style="179" customWidth="1"/>
    <col min="9988" max="9988" width="4.6640625" style="179" customWidth="1"/>
    <col min="9989" max="9989" width="3.77734375" style="179" customWidth="1"/>
    <col min="9990" max="9990" width="4" style="179" bestFit="1" customWidth="1"/>
    <col min="9991" max="9993" width="3.6640625" style="179"/>
    <col min="9994" max="9994" width="4" style="179" bestFit="1" customWidth="1"/>
    <col min="9995" max="10240" width="3.6640625" style="179"/>
    <col min="10241" max="10241" width="7.109375" style="179" customWidth="1"/>
    <col min="10242" max="10242" width="18.6640625" style="179" customWidth="1"/>
    <col min="10243" max="10243" width="8.6640625" style="179" customWidth="1"/>
    <col min="10244" max="10244" width="4.6640625" style="179" customWidth="1"/>
    <col min="10245" max="10245" width="3.77734375" style="179" customWidth="1"/>
    <col min="10246" max="10246" width="4" style="179" bestFit="1" customWidth="1"/>
    <col min="10247" max="10249" width="3.6640625" style="179"/>
    <col min="10250" max="10250" width="4" style="179" bestFit="1" customWidth="1"/>
    <col min="10251" max="10496" width="3.6640625" style="179"/>
    <col min="10497" max="10497" width="7.109375" style="179" customWidth="1"/>
    <col min="10498" max="10498" width="18.6640625" style="179" customWidth="1"/>
    <col min="10499" max="10499" width="8.6640625" style="179" customWidth="1"/>
    <col min="10500" max="10500" width="4.6640625" style="179" customWidth="1"/>
    <col min="10501" max="10501" width="3.77734375" style="179" customWidth="1"/>
    <col min="10502" max="10502" width="4" style="179" bestFit="1" customWidth="1"/>
    <col min="10503" max="10505" width="3.6640625" style="179"/>
    <col min="10506" max="10506" width="4" style="179" bestFit="1" customWidth="1"/>
    <col min="10507" max="10752" width="3.6640625" style="179"/>
    <col min="10753" max="10753" width="7.109375" style="179" customWidth="1"/>
    <col min="10754" max="10754" width="18.6640625" style="179" customWidth="1"/>
    <col min="10755" max="10755" width="8.6640625" style="179" customWidth="1"/>
    <col min="10756" max="10756" width="4.6640625" style="179" customWidth="1"/>
    <col min="10757" max="10757" width="3.77734375" style="179" customWidth="1"/>
    <col min="10758" max="10758" width="4" style="179" bestFit="1" customWidth="1"/>
    <col min="10759" max="10761" width="3.6640625" style="179"/>
    <col min="10762" max="10762" width="4" style="179" bestFit="1" customWidth="1"/>
    <col min="10763" max="11008" width="3.6640625" style="179"/>
    <col min="11009" max="11009" width="7.109375" style="179" customWidth="1"/>
    <col min="11010" max="11010" width="18.6640625" style="179" customWidth="1"/>
    <col min="11011" max="11011" width="8.6640625" style="179" customWidth="1"/>
    <col min="11012" max="11012" width="4.6640625" style="179" customWidth="1"/>
    <col min="11013" max="11013" width="3.77734375" style="179" customWidth="1"/>
    <col min="11014" max="11014" width="4" style="179" bestFit="1" customWidth="1"/>
    <col min="11015" max="11017" width="3.6640625" style="179"/>
    <col min="11018" max="11018" width="4" style="179" bestFit="1" customWidth="1"/>
    <col min="11019" max="11264" width="3.6640625" style="179"/>
    <col min="11265" max="11265" width="7.109375" style="179" customWidth="1"/>
    <col min="11266" max="11266" width="18.6640625" style="179" customWidth="1"/>
    <col min="11267" max="11267" width="8.6640625" style="179" customWidth="1"/>
    <col min="11268" max="11268" width="4.6640625" style="179" customWidth="1"/>
    <col min="11269" max="11269" width="3.77734375" style="179" customWidth="1"/>
    <col min="11270" max="11270" width="4" style="179" bestFit="1" customWidth="1"/>
    <col min="11271" max="11273" width="3.6640625" style="179"/>
    <col min="11274" max="11274" width="4" style="179" bestFit="1" customWidth="1"/>
    <col min="11275" max="11520" width="3.6640625" style="179"/>
    <col min="11521" max="11521" width="7.109375" style="179" customWidth="1"/>
    <col min="11522" max="11522" width="18.6640625" style="179" customWidth="1"/>
    <col min="11523" max="11523" width="8.6640625" style="179" customWidth="1"/>
    <col min="11524" max="11524" width="4.6640625" style="179" customWidth="1"/>
    <col min="11525" max="11525" width="3.77734375" style="179" customWidth="1"/>
    <col min="11526" max="11526" width="4" style="179" bestFit="1" customWidth="1"/>
    <col min="11527" max="11529" width="3.6640625" style="179"/>
    <col min="11530" max="11530" width="4" style="179" bestFit="1" customWidth="1"/>
    <col min="11531" max="11776" width="3.6640625" style="179"/>
    <col min="11777" max="11777" width="7.109375" style="179" customWidth="1"/>
    <col min="11778" max="11778" width="18.6640625" style="179" customWidth="1"/>
    <col min="11779" max="11779" width="8.6640625" style="179" customWidth="1"/>
    <col min="11780" max="11780" width="4.6640625" style="179" customWidth="1"/>
    <col min="11781" max="11781" width="3.77734375" style="179" customWidth="1"/>
    <col min="11782" max="11782" width="4" style="179" bestFit="1" customWidth="1"/>
    <col min="11783" max="11785" width="3.6640625" style="179"/>
    <col min="11786" max="11786" width="4" style="179" bestFit="1" customWidth="1"/>
    <col min="11787" max="12032" width="3.6640625" style="179"/>
    <col min="12033" max="12033" width="7.109375" style="179" customWidth="1"/>
    <col min="12034" max="12034" width="18.6640625" style="179" customWidth="1"/>
    <col min="12035" max="12035" width="8.6640625" style="179" customWidth="1"/>
    <col min="12036" max="12036" width="4.6640625" style="179" customWidth="1"/>
    <col min="12037" max="12037" width="3.77734375" style="179" customWidth="1"/>
    <col min="12038" max="12038" width="4" style="179" bestFit="1" customWidth="1"/>
    <col min="12039" max="12041" width="3.6640625" style="179"/>
    <col min="12042" max="12042" width="4" style="179" bestFit="1" customWidth="1"/>
    <col min="12043" max="12288" width="3.6640625" style="179"/>
    <col min="12289" max="12289" width="7.109375" style="179" customWidth="1"/>
    <col min="12290" max="12290" width="18.6640625" style="179" customWidth="1"/>
    <col min="12291" max="12291" width="8.6640625" style="179" customWidth="1"/>
    <col min="12292" max="12292" width="4.6640625" style="179" customWidth="1"/>
    <col min="12293" max="12293" width="3.77734375" style="179" customWidth="1"/>
    <col min="12294" max="12294" width="4" style="179" bestFit="1" customWidth="1"/>
    <col min="12295" max="12297" width="3.6640625" style="179"/>
    <col min="12298" max="12298" width="4" style="179" bestFit="1" customWidth="1"/>
    <col min="12299" max="12544" width="3.6640625" style="179"/>
    <col min="12545" max="12545" width="7.109375" style="179" customWidth="1"/>
    <col min="12546" max="12546" width="18.6640625" style="179" customWidth="1"/>
    <col min="12547" max="12547" width="8.6640625" style="179" customWidth="1"/>
    <col min="12548" max="12548" width="4.6640625" style="179" customWidth="1"/>
    <col min="12549" max="12549" width="3.77734375" style="179" customWidth="1"/>
    <col min="12550" max="12550" width="4" style="179" bestFit="1" customWidth="1"/>
    <col min="12551" max="12553" width="3.6640625" style="179"/>
    <col min="12554" max="12554" width="4" style="179" bestFit="1" customWidth="1"/>
    <col min="12555" max="12800" width="3.6640625" style="179"/>
    <col min="12801" max="12801" width="7.109375" style="179" customWidth="1"/>
    <col min="12802" max="12802" width="18.6640625" style="179" customWidth="1"/>
    <col min="12803" max="12803" width="8.6640625" style="179" customWidth="1"/>
    <col min="12804" max="12804" width="4.6640625" style="179" customWidth="1"/>
    <col min="12805" max="12805" width="3.77734375" style="179" customWidth="1"/>
    <col min="12806" max="12806" width="4" style="179" bestFit="1" customWidth="1"/>
    <col min="12807" max="12809" width="3.6640625" style="179"/>
    <col min="12810" max="12810" width="4" style="179" bestFit="1" customWidth="1"/>
    <col min="12811" max="13056" width="3.6640625" style="179"/>
    <col min="13057" max="13057" width="7.109375" style="179" customWidth="1"/>
    <col min="13058" max="13058" width="18.6640625" style="179" customWidth="1"/>
    <col min="13059" max="13059" width="8.6640625" style="179" customWidth="1"/>
    <col min="13060" max="13060" width="4.6640625" style="179" customWidth="1"/>
    <col min="13061" max="13061" width="3.77734375" style="179" customWidth="1"/>
    <col min="13062" max="13062" width="4" style="179" bestFit="1" customWidth="1"/>
    <col min="13063" max="13065" width="3.6640625" style="179"/>
    <col min="13066" max="13066" width="4" style="179" bestFit="1" customWidth="1"/>
    <col min="13067" max="13312" width="3.6640625" style="179"/>
    <col min="13313" max="13313" width="7.109375" style="179" customWidth="1"/>
    <col min="13314" max="13314" width="18.6640625" style="179" customWidth="1"/>
    <col min="13315" max="13315" width="8.6640625" style="179" customWidth="1"/>
    <col min="13316" max="13316" width="4.6640625" style="179" customWidth="1"/>
    <col min="13317" max="13317" width="3.77734375" style="179" customWidth="1"/>
    <col min="13318" max="13318" width="4" style="179" bestFit="1" customWidth="1"/>
    <col min="13319" max="13321" width="3.6640625" style="179"/>
    <col min="13322" max="13322" width="4" style="179" bestFit="1" customWidth="1"/>
    <col min="13323" max="13568" width="3.6640625" style="179"/>
    <col min="13569" max="13569" width="7.109375" style="179" customWidth="1"/>
    <col min="13570" max="13570" width="18.6640625" style="179" customWidth="1"/>
    <col min="13571" max="13571" width="8.6640625" style="179" customWidth="1"/>
    <col min="13572" max="13572" width="4.6640625" style="179" customWidth="1"/>
    <col min="13573" max="13573" width="3.77734375" style="179" customWidth="1"/>
    <col min="13574" max="13574" width="4" style="179" bestFit="1" customWidth="1"/>
    <col min="13575" max="13577" width="3.6640625" style="179"/>
    <col min="13578" max="13578" width="4" style="179" bestFit="1" customWidth="1"/>
    <col min="13579" max="13824" width="3.6640625" style="179"/>
    <col min="13825" max="13825" width="7.109375" style="179" customWidth="1"/>
    <col min="13826" max="13826" width="18.6640625" style="179" customWidth="1"/>
    <col min="13827" max="13827" width="8.6640625" style="179" customWidth="1"/>
    <col min="13828" max="13828" width="4.6640625" style="179" customWidth="1"/>
    <col min="13829" max="13829" width="3.77734375" style="179" customWidth="1"/>
    <col min="13830" max="13830" width="4" style="179" bestFit="1" customWidth="1"/>
    <col min="13831" max="13833" width="3.6640625" style="179"/>
    <col min="13834" max="13834" width="4" style="179" bestFit="1" customWidth="1"/>
    <col min="13835" max="14080" width="3.6640625" style="179"/>
    <col min="14081" max="14081" width="7.109375" style="179" customWidth="1"/>
    <col min="14082" max="14082" width="18.6640625" style="179" customWidth="1"/>
    <col min="14083" max="14083" width="8.6640625" style="179" customWidth="1"/>
    <col min="14084" max="14084" width="4.6640625" style="179" customWidth="1"/>
    <col min="14085" max="14085" width="3.77734375" style="179" customWidth="1"/>
    <col min="14086" max="14086" width="4" style="179" bestFit="1" customWidth="1"/>
    <col min="14087" max="14089" width="3.6640625" style="179"/>
    <col min="14090" max="14090" width="4" style="179" bestFit="1" customWidth="1"/>
    <col min="14091" max="14336" width="3.6640625" style="179"/>
    <col min="14337" max="14337" width="7.109375" style="179" customWidth="1"/>
    <col min="14338" max="14338" width="18.6640625" style="179" customWidth="1"/>
    <col min="14339" max="14339" width="8.6640625" style="179" customWidth="1"/>
    <col min="14340" max="14340" width="4.6640625" style="179" customWidth="1"/>
    <col min="14341" max="14341" width="3.77734375" style="179" customWidth="1"/>
    <col min="14342" max="14342" width="4" style="179" bestFit="1" customWidth="1"/>
    <col min="14343" max="14345" width="3.6640625" style="179"/>
    <col min="14346" max="14346" width="4" style="179" bestFit="1" customWidth="1"/>
    <col min="14347" max="14592" width="3.6640625" style="179"/>
    <col min="14593" max="14593" width="7.109375" style="179" customWidth="1"/>
    <col min="14594" max="14594" width="18.6640625" style="179" customWidth="1"/>
    <col min="14595" max="14595" width="8.6640625" style="179" customWidth="1"/>
    <col min="14596" max="14596" width="4.6640625" style="179" customWidth="1"/>
    <col min="14597" max="14597" width="3.77734375" style="179" customWidth="1"/>
    <col min="14598" max="14598" width="4" style="179" bestFit="1" customWidth="1"/>
    <col min="14599" max="14601" width="3.6640625" style="179"/>
    <col min="14602" max="14602" width="4" style="179" bestFit="1" customWidth="1"/>
    <col min="14603" max="14848" width="3.6640625" style="179"/>
    <col min="14849" max="14849" width="7.109375" style="179" customWidth="1"/>
    <col min="14850" max="14850" width="18.6640625" style="179" customWidth="1"/>
    <col min="14851" max="14851" width="8.6640625" style="179" customWidth="1"/>
    <col min="14852" max="14852" width="4.6640625" style="179" customWidth="1"/>
    <col min="14853" max="14853" width="3.77734375" style="179" customWidth="1"/>
    <col min="14854" max="14854" width="4" style="179" bestFit="1" customWidth="1"/>
    <col min="14855" max="14857" width="3.6640625" style="179"/>
    <col min="14858" max="14858" width="4" style="179" bestFit="1" customWidth="1"/>
    <col min="14859" max="15104" width="3.6640625" style="179"/>
    <col min="15105" max="15105" width="7.109375" style="179" customWidth="1"/>
    <col min="15106" max="15106" width="18.6640625" style="179" customWidth="1"/>
    <col min="15107" max="15107" width="8.6640625" style="179" customWidth="1"/>
    <col min="15108" max="15108" width="4.6640625" style="179" customWidth="1"/>
    <col min="15109" max="15109" width="3.77734375" style="179" customWidth="1"/>
    <col min="15110" max="15110" width="4" style="179" bestFit="1" customWidth="1"/>
    <col min="15111" max="15113" width="3.6640625" style="179"/>
    <col min="15114" max="15114" width="4" style="179" bestFit="1" customWidth="1"/>
    <col min="15115" max="15360" width="3.6640625" style="179"/>
    <col min="15361" max="15361" width="7.109375" style="179" customWidth="1"/>
    <col min="15362" max="15362" width="18.6640625" style="179" customWidth="1"/>
    <col min="15363" max="15363" width="8.6640625" style="179" customWidth="1"/>
    <col min="15364" max="15364" width="4.6640625" style="179" customWidth="1"/>
    <col min="15365" max="15365" width="3.77734375" style="179" customWidth="1"/>
    <col min="15366" max="15366" width="4" style="179" bestFit="1" customWidth="1"/>
    <col min="15367" max="15369" width="3.6640625" style="179"/>
    <col min="15370" max="15370" width="4" style="179" bestFit="1" customWidth="1"/>
    <col min="15371" max="15616" width="3.6640625" style="179"/>
    <col min="15617" max="15617" width="7.109375" style="179" customWidth="1"/>
    <col min="15618" max="15618" width="18.6640625" style="179" customWidth="1"/>
    <col min="15619" max="15619" width="8.6640625" style="179" customWidth="1"/>
    <col min="15620" max="15620" width="4.6640625" style="179" customWidth="1"/>
    <col min="15621" max="15621" width="3.77734375" style="179" customWidth="1"/>
    <col min="15622" max="15622" width="4" style="179" bestFit="1" customWidth="1"/>
    <col min="15623" max="15625" width="3.6640625" style="179"/>
    <col min="15626" max="15626" width="4" style="179" bestFit="1" customWidth="1"/>
    <col min="15627" max="15872" width="3.6640625" style="179"/>
    <col min="15873" max="15873" width="7.109375" style="179" customWidth="1"/>
    <col min="15874" max="15874" width="18.6640625" style="179" customWidth="1"/>
    <col min="15875" max="15875" width="8.6640625" style="179" customWidth="1"/>
    <col min="15876" max="15876" width="4.6640625" style="179" customWidth="1"/>
    <col min="15877" max="15877" width="3.77734375" style="179" customWidth="1"/>
    <col min="15878" max="15878" width="4" style="179" bestFit="1" customWidth="1"/>
    <col min="15879" max="15881" width="3.6640625" style="179"/>
    <col min="15882" max="15882" width="4" style="179" bestFit="1" customWidth="1"/>
    <col min="15883" max="16128" width="3.6640625" style="179"/>
    <col min="16129" max="16129" width="7.109375" style="179" customWidth="1"/>
    <col min="16130" max="16130" width="18.6640625" style="179" customWidth="1"/>
    <col min="16131" max="16131" width="8.6640625" style="179" customWidth="1"/>
    <col min="16132" max="16132" width="4.6640625" style="179" customWidth="1"/>
    <col min="16133" max="16133" width="3.77734375" style="179" customWidth="1"/>
    <col min="16134" max="16134" width="4" style="179" bestFit="1" customWidth="1"/>
    <col min="16135" max="16137" width="3.6640625" style="179"/>
    <col min="16138" max="16138" width="4" style="179" bestFit="1" customWidth="1"/>
    <col min="16139" max="16384" width="3.6640625" style="179"/>
  </cols>
  <sheetData>
    <row r="1" spans="1:27" ht="27" customHeight="1">
      <c r="A1" s="176"/>
      <c r="B1" s="377" t="str">
        <f>'ア．一覧・男'!B1</f>
        <v>第</v>
      </c>
      <c r="C1" s="378">
        <f>入力男子!C1</f>
        <v>79</v>
      </c>
      <c r="D1" s="189" t="s">
        <v>312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77"/>
      <c r="T1" s="177"/>
      <c r="U1" s="177"/>
      <c r="V1" s="176"/>
      <c r="W1" s="176"/>
      <c r="X1" s="176"/>
    </row>
    <row r="2" spans="1:27" ht="27" customHeight="1">
      <c r="A2" s="190"/>
      <c r="B2" s="190"/>
      <c r="C2" s="596" t="s">
        <v>159</v>
      </c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190"/>
      <c r="T2" s="190"/>
      <c r="U2" s="190"/>
      <c r="V2" s="176"/>
      <c r="W2" s="176"/>
      <c r="X2" s="176"/>
      <c r="AA2" s="191" t="s">
        <v>160</v>
      </c>
    </row>
    <row r="3" spans="1:27" ht="20.25" customHeight="1">
      <c r="A3" s="587" t="s">
        <v>132</v>
      </c>
      <c r="B3" s="583" t="s">
        <v>133</v>
      </c>
      <c r="C3" s="592" t="s">
        <v>134</v>
      </c>
      <c r="D3" s="587" t="s">
        <v>135</v>
      </c>
      <c r="E3" s="597" t="s">
        <v>136</v>
      </c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407"/>
      <c r="AA3" s="191" t="s">
        <v>161</v>
      </c>
    </row>
    <row r="4" spans="1:27" s="180" customFormat="1" ht="69.75" customHeight="1">
      <c r="A4" s="588"/>
      <c r="B4" s="584"/>
      <c r="C4" s="593"/>
      <c r="D4" s="588"/>
      <c r="E4" s="590" t="s">
        <v>137</v>
      </c>
      <c r="F4" s="590" t="s">
        <v>138</v>
      </c>
      <c r="G4" s="590" t="s">
        <v>139</v>
      </c>
      <c r="H4" s="590" t="s">
        <v>140</v>
      </c>
      <c r="I4" s="590" t="s">
        <v>141</v>
      </c>
      <c r="J4" s="590" t="s">
        <v>162</v>
      </c>
      <c r="K4" s="590" t="s">
        <v>163</v>
      </c>
      <c r="L4" s="590" t="s">
        <v>142</v>
      </c>
      <c r="M4" s="590" t="s">
        <v>143</v>
      </c>
      <c r="N4" s="590" t="s">
        <v>144</v>
      </c>
      <c r="O4" s="590" t="s">
        <v>145</v>
      </c>
      <c r="P4" s="586" t="s">
        <v>146</v>
      </c>
      <c r="Q4" s="586" t="s">
        <v>147</v>
      </c>
      <c r="R4" s="586" t="s">
        <v>148</v>
      </c>
      <c r="S4" s="586" t="s">
        <v>149</v>
      </c>
      <c r="T4" s="586" t="s">
        <v>150</v>
      </c>
      <c r="U4" s="586" t="s">
        <v>151</v>
      </c>
      <c r="V4" s="586" t="s">
        <v>187</v>
      </c>
      <c r="W4" s="586" t="s">
        <v>152</v>
      </c>
      <c r="X4" s="586" t="s">
        <v>320</v>
      </c>
    </row>
    <row r="5" spans="1:27" ht="18" customHeight="1">
      <c r="A5" s="589"/>
      <c r="B5" s="585"/>
      <c r="C5" s="594"/>
      <c r="D5" s="589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86"/>
      <c r="Q5" s="586"/>
      <c r="R5" s="586"/>
      <c r="S5" s="586"/>
      <c r="T5" s="586"/>
      <c r="U5" s="586"/>
      <c r="V5" s="586"/>
      <c r="W5" s="586"/>
      <c r="X5" s="586"/>
    </row>
    <row r="6" spans="1:27" ht="30" customHeight="1">
      <c r="A6" s="341" t="str">
        <f>IF(入力女子!A19="","",入力女子!A19)</f>
        <v/>
      </c>
      <c r="B6" s="192" t="str">
        <f>ASC(IF(入力女子!C19="","",入力女子!C19&amp;"　"&amp;入力女子!D19))</f>
        <v/>
      </c>
      <c r="C6" s="193" t="str">
        <f>IF(B6="","",入力女子!G19)</f>
        <v/>
      </c>
      <c r="D6" s="194" t="str">
        <f>IF(B6="","",入力女子!I19)</f>
        <v/>
      </c>
      <c r="E6" s="195" t="str">
        <f>IF(OR(入力女子!$N19="女子_"&amp;'ア．一覧・女'!E$4,入力女子!$X19="女子_"&amp;'ア．一覧・女'!E$4,入力女子!$AK19="女子_"&amp;'ア．一覧・女'!E$4),"○","")</f>
        <v/>
      </c>
      <c r="F6" s="195" t="str">
        <f>IF(OR(入力女子!$N19="女子_"&amp;'ア．一覧・女'!F$4,入力女子!$X19="女子_"&amp;'ア．一覧・女'!F$4,入力女子!$AK19="女子_"&amp;'ア．一覧・女'!F$4),"○","")</f>
        <v/>
      </c>
      <c r="G6" s="195" t="str">
        <f>IF(OR(入力女子!$N19="女子_"&amp;'ア．一覧・女'!G$4,入力女子!$X19="女子_"&amp;'ア．一覧・女'!G$4,入力女子!$AK19="女子_"&amp;'ア．一覧・女'!G$4),"○","")</f>
        <v/>
      </c>
      <c r="H6" s="195" t="str">
        <f>IF(OR(入力女子!$N19="女子_"&amp;'ア．一覧・女'!H$4,入力女子!$X19="女子_"&amp;'ア．一覧・女'!H$4,入力女子!$AK19="女子_"&amp;'ア．一覧・女'!H$4),"○","")</f>
        <v/>
      </c>
      <c r="I6" s="195" t="str">
        <f>IF(OR(入力女子!$N19="女子_"&amp;'ア．一覧・女'!I$4,入力女子!$X19="女子_"&amp;'ア．一覧・女'!I$4,入力女子!$AK19="女子_"&amp;'ア．一覧・女'!I$4),"○","")</f>
        <v/>
      </c>
      <c r="J6" s="195" t="str">
        <f>IF(OR(入力女子!$N19="女子_"&amp;'ア．一覧・女'!J$4,入力女子!$X19="女子_"&amp;'ア．一覧・女'!J$4,入力女子!$AK19="女子_"&amp;'ア．一覧・女'!J$4),"○","")</f>
        <v/>
      </c>
      <c r="K6" s="195" t="str">
        <f>IF(OR(入力女子!$N19="女子_"&amp;'ア．一覧・女'!K$4&amp;"(0.838m/8.50m)",入力女子!$X19="女子_"&amp;'ア．一覧・女'!K$4&amp;"(0.838m/8.50m)",入力女子!$AK19="女子_"&amp;'ア．一覧・女'!K$4&amp;"(0.838m/8.50m)"),"○","")</f>
        <v/>
      </c>
      <c r="L6" s="195" t="str">
        <f>IF(OR(入力女子!$N19="女子_"&amp;'ア．一覧・女'!L$4&amp;"(0.762m/35.00m)",入力女子!$X19="女子_"&amp;'ア．一覧・女'!L$4&amp;"(0.762m/35.00m)",入力女子!$AK19="女子_"&amp;'ア．一覧・女'!L$4&amp;"(0.762m/35.00m)"),"○","")</f>
        <v/>
      </c>
      <c r="M6" s="195" t="str">
        <f>IF(OR(入力女子!$N19="女子_"&amp;'ア．一覧・女'!M$4,入力女子!$X19="女子_"&amp;'ア．一覧・女'!M$4,入力女子!$AK19="女子_"&amp;'ア．一覧・女'!M$4),"○","")</f>
        <v/>
      </c>
      <c r="N6" s="195" t="str">
        <f>IF(入力女子!BC19="○","○","")</f>
        <v/>
      </c>
      <c r="O6" s="195" t="str">
        <f>IF(入力女子!BD19="★","○","")</f>
        <v/>
      </c>
      <c r="P6" s="195" t="str">
        <f>IF(OR(入力女子!$N19="女子_"&amp;'ア．一覧・女'!P$4,入力女子!$X19="女子_"&amp;'ア．一覧・女'!P$4,入力女子!$AK19="女子_"&amp;'ア．一覧・女'!P$4),"○","")</f>
        <v/>
      </c>
      <c r="Q6" s="195" t="str">
        <f>IF(OR(入力女子!$N19="女子_"&amp;'ア．一覧・女'!Q$4,入力女子!$X19="女子_"&amp;'ア．一覧・女'!Q$4,入力女子!$AK19="女子_"&amp;'ア．一覧・女'!Q$4),"○","")</f>
        <v/>
      </c>
      <c r="R6" s="195" t="str">
        <f>IF(OR(入力女子!$N19="女子_"&amp;'ア．一覧・女'!R$4,入力女子!$X19="女子_"&amp;'ア．一覧・女'!R$4,入力女子!$AK19="女子_"&amp;'ア．一覧・女'!R$4),"○","")</f>
        <v/>
      </c>
      <c r="S6" s="195" t="str">
        <f>IF(OR(入力女子!$N19="女子_"&amp;'ア．一覧・女'!S$4,入力女子!$X19="女子_"&amp;'ア．一覧・女'!S$4,入力女子!$AK19="女子_"&amp;'ア．一覧・女'!S$4),"○","")</f>
        <v/>
      </c>
      <c r="T6" s="195" t="str">
        <f>IF(OR(入力女子!$N19="女子_"&amp;'ア．一覧・女'!T$4&amp;"(4.000kg)",入力女子!$X19="女子_"&amp;'ア．一覧・女'!T$4&amp;"(4.000kg)",入力女子!$AK19="女子_"&amp;'ア．一覧・女'!T$4&amp;"(4.000kg)"),"○","")</f>
        <v/>
      </c>
      <c r="U6" s="195" t="str">
        <f>IF(OR(入力女子!$N19="女子_"&amp;'ア．一覧・女'!U$4&amp;"(1.000kg)",入力女子!$X19="女子_"&amp;'ア．一覧・女'!U$4&amp;"(1.000kg)",入力女子!$AK19="女子_"&amp;'ア．一覧・女'!U$4&amp;"(1.000kg)"),"○","")</f>
        <v/>
      </c>
      <c r="V6" s="195" t="str">
        <f>IF(OR(入力女子!$N19="女子_"&amp;'ア．一覧・女'!V$4&amp;"(4.000kg)",入力女子!$X19="女子_"&amp;'ア．一覧・女'!V$4&amp;"(4.000kg)",入力女子!$AK19="女子_"&amp;'ア．一覧・女'!V$4&amp;"(4.000kg)"),"○","")</f>
        <v/>
      </c>
      <c r="W6" s="195" t="str">
        <f>IF(OR(入力女子!$N19="女子_"&amp;'ア．一覧・女'!W$4&amp;"(600g)",入力女子!$X19="女子_"&amp;'ア．一覧・女'!W$4&amp;"(600g)",入力女子!$AK19="女子_"&amp;'ア．一覧・女'!W$4&amp;"(600g)"),"○","")</f>
        <v/>
      </c>
      <c r="X6" s="195" t="str">
        <f>IF(OR(入力女子!$N19="女子_"&amp;'ア．一覧・女'!X$4,入力女子!$X19="女子_"&amp;'ア．一覧・女'!X$4,入力女子!$AK19="女子_"&amp;'ア．一覧・女'!X$4),"○","")</f>
        <v/>
      </c>
      <c r="Y6" s="196"/>
    </row>
    <row r="7" spans="1:27" ht="30" customHeight="1">
      <c r="A7" s="341" t="str">
        <f>IF(入力女子!A20="","",入力女子!A20)</f>
        <v/>
      </c>
      <c r="B7" s="192" t="str">
        <f>ASC(IF(入力女子!C20="","",入力女子!C20&amp;"　"&amp;入力女子!D20))</f>
        <v/>
      </c>
      <c r="C7" s="193" t="str">
        <f>IF(B7="","",入力女子!G20)</f>
        <v/>
      </c>
      <c r="D7" s="194" t="str">
        <f>IF(B7="","",入力女子!I20)</f>
        <v/>
      </c>
      <c r="E7" s="195" t="str">
        <f>IF(OR(入力女子!$N20="女子_"&amp;'ア．一覧・女'!E$4,入力女子!$X20="女子_"&amp;'ア．一覧・女'!E$4,入力女子!$AK20="女子_"&amp;'ア．一覧・女'!E$4),"○","")</f>
        <v/>
      </c>
      <c r="F7" s="195" t="str">
        <f>IF(OR(入力女子!$N20="女子_"&amp;'ア．一覧・女'!F$4,入力女子!$X20="女子_"&amp;'ア．一覧・女'!F$4,入力女子!$AK20="女子_"&amp;'ア．一覧・女'!F$4),"○","")</f>
        <v/>
      </c>
      <c r="G7" s="195" t="str">
        <f>IF(OR(入力女子!$N20="女子_"&amp;'ア．一覧・女'!G$4,入力女子!$X20="女子_"&amp;'ア．一覧・女'!G$4,入力女子!$AK20="女子_"&amp;'ア．一覧・女'!G$4),"○","")</f>
        <v/>
      </c>
      <c r="H7" s="195" t="str">
        <f>IF(OR(入力女子!$N20="女子_"&amp;'ア．一覧・女'!H$4,入力女子!$X20="女子_"&amp;'ア．一覧・女'!H$4,入力女子!$AK20="女子_"&amp;'ア．一覧・女'!H$4),"○","")</f>
        <v/>
      </c>
      <c r="I7" s="195" t="str">
        <f>IF(OR(入力女子!$N20="女子_"&amp;'ア．一覧・女'!I$4,入力女子!$X20="女子_"&amp;'ア．一覧・女'!I$4,入力女子!$AK20="女子_"&amp;'ア．一覧・女'!I$4),"○","")</f>
        <v/>
      </c>
      <c r="J7" s="195" t="str">
        <f>IF(OR(入力女子!$N20="女子_"&amp;'ア．一覧・女'!J$4,入力女子!$X20="女子_"&amp;'ア．一覧・女'!J$4,入力女子!$AK20="女子_"&amp;'ア．一覧・女'!J$4),"○","")</f>
        <v/>
      </c>
      <c r="K7" s="195" t="str">
        <f>IF(OR(入力女子!$N20="女子_"&amp;'ア．一覧・女'!K$4&amp;"(0.838m/8.50m)",入力女子!$X20="女子_"&amp;'ア．一覧・女'!K$4&amp;"(0.838m/8.50m)",入力女子!$AK20="女子_"&amp;'ア．一覧・女'!K$4&amp;"(0.838m/8.50m)"),"○","")</f>
        <v/>
      </c>
      <c r="L7" s="195" t="str">
        <f>IF(OR(入力女子!$N20="女子_"&amp;'ア．一覧・女'!L$4&amp;"(0.762m/35.00m)",入力女子!$X20="女子_"&amp;'ア．一覧・女'!L$4&amp;"(0.762m/35.00m)",入力女子!$AK20="女子_"&amp;'ア．一覧・女'!L$4&amp;"(0.762m/35.00m)"),"○","")</f>
        <v/>
      </c>
      <c r="M7" s="195" t="str">
        <f>IF(OR(入力女子!$N20="女子_"&amp;'ア．一覧・女'!M$4,入力女子!$X20="女子_"&amp;'ア．一覧・女'!M$4,入力女子!$AK20="女子_"&amp;'ア．一覧・女'!M$4),"○","")</f>
        <v/>
      </c>
      <c r="N7" s="195" t="str">
        <f>IF(入力女子!BC20="○","○","")</f>
        <v/>
      </c>
      <c r="O7" s="195" t="str">
        <f>IF(入力女子!BD20="★","○","")</f>
        <v/>
      </c>
      <c r="P7" s="195" t="str">
        <f>IF(OR(入力女子!$N20="女子_"&amp;'ア．一覧・女'!P$4,入力女子!$X20="女子_"&amp;'ア．一覧・女'!P$4,入力女子!$AK20="女子_"&amp;'ア．一覧・女'!P$4),"○","")</f>
        <v/>
      </c>
      <c r="Q7" s="195" t="str">
        <f>IF(OR(入力女子!$N20="女子_"&amp;'ア．一覧・女'!Q$4,入力女子!$X20="女子_"&amp;'ア．一覧・女'!Q$4,入力女子!$AK20="女子_"&amp;'ア．一覧・女'!Q$4),"○","")</f>
        <v/>
      </c>
      <c r="R7" s="195" t="str">
        <f>IF(OR(入力女子!$N20="女子_"&amp;'ア．一覧・女'!R$4,入力女子!$X20="女子_"&amp;'ア．一覧・女'!R$4,入力女子!$AK20="女子_"&amp;'ア．一覧・女'!R$4),"○","")</f>
        <v/>
      </c>
      <c r="S7" s="195" t="str">
        <f>IF(OR(入力女子!$N20="女子_"&amp;'ア．一覧・女'!S$4,入力女子!$X20="女子_"&amp;'ア．一覧・女'!S$4,入力女子!$AK20="女子_"&amp;'ア．一覧・女'!S$4),"○","")</f>
        <v/>
      </c>
      <c r="T7" s="195" t="str">
        <f>IF(OR(入力女子!$N20="女子_"&amp;'ア．一覧・女'!T$4&amp;"(4.000kg)",入力女子!$X20="女子_"&amp;'ア．一覧・女'!T$4&amp;"(4.000kg)",入力女子!$AK20="女子_"&amp;'ア．一覧・女'!T$4&amp;"(4.000kg)"),"○","")</f>
        <v/>
      </c>
      <c r="U7" s="195" t="str">
        <f>IF(OR(入力女子!$N20="女子_"&amp;'ア．一覧・女'!U$4&amp;"(1.000kg)",入力女子!$X20="女子_"&amp;'ア．一覧・女'!U$4&amp;"(1.000kg)",入力女子!$AK20="女子_"&amp;'ア．一覧・女'!U$4&amp;"(1.000kg)"),"○","")</f>
        <v/>
      </c>
      <c r="V7" s="195" t="str">
        <f>IF(OR(入力女子!$N20="女子_"&amp;'ア．一覧・女'!V$4&amp;"(4.000kg)",入力女子!$X20="女子_"&amp;'ア．一覧・女'!V$4&amp;"(4.000kg)",入力女子!$AK20="女子_"&amp;'ア．一覧・女'!V$4&amp;"(4.000kg)"),"○","")</f>
        <v/>
      </c>
      <c r="W7" s="195" t="str">
        <f>IF(OR(入力女子!$N20="女子_"&amp;'ア．一覧・女'!W$4&amp;"(600g)",入力女子!$X20="女子_"&amp;'ア．一覧・女'!W$4&amp;"(600g)",入力女子!$AK20="女子_"&amp;'ア．一覧・女'!W$4&amp;"(600g)"),"○","")</f>
        <v/>
      </c>
      <c r="X7" s="195" t="str">
        <f>IF(OR(入力女子!$N20="女子_"&amp;'ア．一覧・女'!X$4,入力女子!$X20="女子_"&amp;'ア．一覧・女'!X$4,入力女子!$AK20="女子_"&amp;'ア．一覧・女'!X$4),"○","")</f>
        <v/>
      </c>
      <c r="Y7" s="196"/>
    </row>
    <row r="8" spans="1:27" ht="30" customHeight="1">
      <c r="A8" s="341" t="str">
        <f>IF(入力女子!A21="","",入力女子!A21)</f>
        <v/>
      </c>
      <c r="B8" s="192" t="str">
        <f>ASC(IF(入力女子!C21="","",入力女子!C21&amp;"　"&amp;入力女子!D21))</f>
        <v/>
      </c>
      <c r="C8" s="193" t="str">
        <f>IF(B8="","",入力女子!G21)</f>
        <v/>
      </c>
      <c r="D8" s="194" t="str">
        <f>IF(B8="","",入力女子!I21)</f>
        <v/>
      </c>
      <c r="E8" s="195" t="str">
        <f>IF(OR(入力女子!$N21="女子_"&amp;'ア．一覧・女'!E$4,入力女子!$X21="女子_"&amp;'ア．一覧・女'!E$4,入力女子!$AK21="女子_"&amp;'ア．一覧・女'!E$4),"○","")</f>
        <v/>
      </c>
      <c r="F8" s="195" t="str">
        <f>IF(OR(入力女子!$N21="女子_"&amp;'ア．一覧・女'!F$4,入力女子!$X21="女子_"&amp;'ア．一覧・女'!F$4,入力女子!$AK21="女子_"&amp;'ア．一覧・女'!F$4),"○","")</f>
        <v/>
      </c>
      <c r="G8" s="195" t="str">
        <f>IF(OR(入力女子!$N21="女子_"&amp;'ア．一覧・女'!G$4,入力女子!$X21="女子_"&amp;'ア．一覧・女'!G$4,入力女子!$AK21="女子_"&amp;'ア．一覧・女'!G$4),"○","")</f>
        <v/>
      </c>
      <c r="H8" s="195" t="str">
        <f>IF(OR(入力女子!$N21="女子_"&amp;'ア．一覧・女'!H$4,入力女子!$X21="女子_"&amp;'ア．一覧・女'!H$4,入力女子!$AK21="女子_"&amp;'ア．一覧・女'!H$4),"○","")</f>
        <v/>
      </c>
      <c r="I8" s="195" t="str">
        <f>IF(OR(入力女子!$N21="女子_"&amp;'ア．一覧・女'!I$4,入力女子!$X21="女子_"&amp;'ア．一覧・女'!I$4,入力女子!$AK21="女子_"&amp;'ア．一覧・女'!I$4),"○","")</f>
        <v/>
      </c>
      <c r="J8" s="195" t="str">
        <f>IF(OR(入力女子!$N21="女子_"&amp;'ア．一覧・女'!J$4,入力女子!$X21="女子_"&amp;'ア．一覧・女'!J$4,入力女子!$AK21="女子_"&amp;'ア．一覧・女'!J$4),"○","")</f>
        <v/>
      </c>
      <c r="K8" s="195" t="str">
        <f>IF(OR(入力女子!$N21="女子_"&amp;'ア．一覧・女'!K$4&amp;"(0.838m/8.50m)",入力女子!$X21="女子_"&amp;'ア．一覧・女'!K$4&amp;"(0.838m/8.50m)",入力女子!$AK21="女子_"&amp;'ア．一覧・女'!K$4&amp;"(0.838m/8.50m)"),"○","")</f>
        <v/>
      </c>
      <c r="L8" s="195" t="str">
        <f>IF(OR(入力女子!$N21="女子_"&amp;'ア．一覧・女'!L$4&amp;"(0.762m/35.00m)",入力女子!$X21="女子_"&amp;'ア．一覧・女'!L$4&amp;"(0.762m/35.00m)",入力女子!$AK21="女子_"&amp;'ア．一覧・女'!L$4&amp;"(0.762m/35.00m)"),"○","")</f>
        <v/>
      </c>
      <c r="M8" s="195" t="str">
        <f>IF(OR(入力女子!$N21="女子_"&amp;'ア．一覧・女'!M$4,入力女子!$X21="女子_"&amp;'ア．一覧・女'!M$4,入力女子!$AK21="女子_"&amp;'ア．一覧・女'!M$4),"○","")</f>
        <v/>
      </c>
      <c r="N8" s="195" t="str">
        <f>IF(入力女子!BC21="○","○","")</f>
        <v/>
      </c>
      <c r="O8" s="195" t="str">
        <f>IF(入力女子!BD21="★","○","")</f>
        <v/>
      </c>
      <c r="P8" s="195" t="str">
        <f>IF(OR(入力女子!$N21="女子_"&amp;'ア．一覧・女'!P$4,入力女子!$X21="女子_"&amp;'ア．一覧・女'!P$4,入力女子!$AK21="女子_"&amp;'ア．一覧・女'!P$4),"○","")</f>
        <v/>
      </c>
      <c r="Q8" s="195" t="str">
        <f>IF(OR(入力女子!$N21="女子_"&amp;'ア．一覧・女'!Q$4,入力女子!$X21="女子_"&amp;'ア．一覧・女'!Q$4,入力女子!$AK21="女子_"&amp;'ア．一覧・女'!Q$4),"○","")</f>
        <v/>
      </c>
      <c r="R8" s="195" t="str">
        <f>IF(OR(入力女子!$N21="女子_"&amp;'ア．一覧・女'!R$4,入力女子!$X21="女子_"&amp;'ア．一覧・女'!R$4,入力女子!$AK21="女子_"&amp;'ア．一覧・女'!R$4),"○","")</f>
        <v/>
      </c>
      <c r="S8" s="195" t="str">
        <f>IF(OR(入力女子!$N21="女子_"&amp;'ア．一覧・女'!S$4,入力女子!$X21="女子_"&amp;'ア．一覧・女'!S$4,入力女子!$AK21="女子_"&amp;'ア．一覧・女'!S$4),"○","")</f>
        <v/>
      </c>
      <c r="T8" s="195" t="str">
        <f>IF(OR(入力女子!$N21="女子_"&amp;'ア．一覧・女'!T$4&amp;"(4.000kg)",入力女子!$X21="女子_"&amp;'ア．一覧・女'!T$4&amp;"(4.000kg)",入力女子!$AK21="女子_"&amp;'ア．一覧・女'!T$4&amp;"(4.000kg)"),"○","")</f>
        <v/>
      </c>
      <c r="U8" s="195" t="str">
        <f>IF(OR(入力女子!$N21="女子_"&amp;'ア．一覧・女'!U$4&amp;"(1.000kg)",入力女子!$X21="女子_"&amp;'ア．一覧・女'!U$4&amp;"(1.000kg)",入力女子!$AK21="女子_"&amp;'ア．一覧・女'!U$4&amp;"(1.000kg)"),"○","")</f>
        <v/>
      </c>
      <c r="V8" s="195" t="str">
        <f>IF(OR(入力女子!$N21="女子_"&amp;'ア．一覧・女'!V$4&amp;"(4.000kg)",入力女子!$X21="女子_"&amp;'ア．一覧・女'!V$4&amp;"(4.000kg)",入力女子!$AK21="女子_"&amp;'ア．一覧・女'!V$4&amp;"(4.000kg)"),"○","")</f>
        <v/>
      </c>
      <c r="W8" s="195" t="str">
        <f>IF(OR(入力女子!$N21="女子_"&amp;'ア．一覧・女'!W$4&amp;"(600g)",入力女子!$X21="女子_"&amp;'ア．一覧・女'!W$4&amp;"(600g)",入力女子!$AK21="女子_"&amp;'ア．一覧・女'!W$4&amp;"(600g)"),"○","")</f>
        <v/>
      </c>
      <c r="X8" s="195" t="str">
        <f>IF(OR(入力女子!$N21="女子_"&amp;'ア．一覧・女'!X$4,入力女子!$X21="女子_"&amp;'ア．一覧・女'!X$4,入力女子!$AK21="女子_"&amp;'ア．一覧・女'!X$4),"○","")</f>
        <v/>
      </c>
      <c r="Y8" s="196"/>
    </row>
    <row r="9" spans="1:27" ht="30" customHeight="1">
      <c r="A9" s="341" t="str">
        <f>IF(入力女子!A22="","",入力女子!A22)</f>
        <v/>
      </c>
      <c r="B9" s="192" t="str">
        <f>ASC(IF(入力女子!C22="","",入力女子!C22&amp;"　"&amp;入力女子!D22))</f>
        <v/>
      </c>
      <c r="C9" s="193" t="str">
        <f>IF(B9="","",入力女子!G22)</f>
        <v/>
      </c>
      <c r="D9" s="194" t="str">
        <f>IF(B9="","",入力女子!I22)</f>
        <v/>
      </c>
      <c r="E9" s="195" t="str">
        <f>IF(OR(入力女子!$N22="女子_"&amp;'ア．一覧・女'!E$4,入力女子!$X22="女子_"&amp;'ア．一覧・女'!E$4,入力女子!$AK22="女子_"&amp;'ア．一覧・女'!E$4),"○","")</f>
        <v/>
      </c>
      <c r="F9" s="195" t="str">
        <f>IF(OR(入力女子!$N22="女子_"&amp;'ア．一覧・女'!F$4,入力女子!$X22="女子_"&amp;'ア．一覧・女'!F$4,入力女子!$AK22="女子_"&amp;'ア．一覧・女'!F$4),"○","")</f>
        <v/>
      </c>
      <c r="G9" s="195" t="str">
        <f>IF(OR(入力女子!$N22="女子_"&amp;'ア．一覧・女'!G$4,入力女子!$X22="女子_"&amp;'ア．一覧・女'!G$4,入力女子!$AK22="女子_"&amp;'ア．一覧・女'!G$4),"○","")</f>
        <v/>
      </c>
      <c r="H9" s="195" t="str">
        <f>IF(OR(入力女子!$N22="女子_"&amp;'ア．一覧・女'!H$4,入力女子!$X22="女子_"&amp;'ア．一覧・女'!H$4,入力女子!$AK22="女子_"&amp;'ア．一覧・女'!H$4),"○","")</f>
        <v/>
      </c>
      <c r="I9" s="195" t="str">
        <f>IF(OR(入力女子!$N22="女子_"&amp;'ア．一覧・女'!I$4,入力女子!$X22="女子_"&amp;'ア．一覧・女'!I$4,入力女子!$AK22="女子_"&amp;'ア．一覧・女'!I$4),"○","")</f>
        <v/>
      </c>
      <c r="J9" s="195" t="str">
        <f>IF(OR(入力女子!$N22="女子_"&amp;'ア．一覧・女'!J$4,入力女子!$X22="女子_"&amp;'ア．一覧・女'!J$4,入力女子!$AK22="女子_"&amp;'ア．一覧・女'!J$4),"○","")</f>
        <v/>
      </c>
      <c r="K9" s="195" t="str">
        <f>IF(OR(入力女子!$N22="女子_"&amp;'ア．一覧・女'!K$4&amp;"(0.838m/8.50m)",入力女子!$X22="女子_"&amp;'ア．一覧・女'!K$4&amp;"(0.838m/8.50m)",入力女子!$AK22="女子_"&amp;'ア．一覧・女'!K$4&amp;"(0.838m/8.50m)"),"○","")</f>
        <v/>
      </c>
      <c r="L9" s="195" t="str">
        <f>IF(OR(入力女子!$N22="女子_"&amp;'ア．一覧・女'!L$4&amp;"(0.762m/35.00m)",入力女子!$X22="女子_"&amp;'ア．一覧・女'!L$4&amp;"(0.762m/35.00m)",入力女子!$AK22="女子_"&amp;'ア．一覧・女'!L$4&amp;"(0.762m/35.00m)"),"○","")</f>
        <v/>
      </c>
      <c r="M9" s="195" t="str">
        <f>IF(OR(入力女子!$N22="女子_"&amp;'ア．一覧・女'!M$4,入力女子!$X22="女子_"&amp;'ア．一覧・女'!M$4,入力女子!$AK22="女子_"&amp;'ア．一覧・女'!M$4),"○","")</f>
        <v/>
      </c>
      <c r="N9" s="195" t="str">
        <f>IF(入力女子!BC22="○","○","")</f>
        <v/>
      </c>
      <c r="O9" s="195" t="str">
        <f>IF(入力女子!BD22="★","○","")</f>
        <v/>
      </c>
      <c r="P9" s="195" t="str">
        <f>IF(OR(入力女子!$N22="女子_"&amp;'ア．一覧・女'!P$4,入力女子!$X22="女子_"&amp;'ア．一覧・女'!P$4,入力女子!$AK22="女子_"&amp;'ア．一覧・女'!P$4),"○","")</f>
        <v/>
      </c>
      <c r="Q9" s="195" t="str">
        <f>IF(OR(入力女子!$N22="女子_"&amp;'ア．一覧・女'!Q$4,入力女子!$X22="女子_"&amp;'ア．一覧・女'!Q$4,入力女子!$AK22="女子_"&amp;'ア．一覧・女'!Q$4),"○","")</f>
        <v/>
      </c>
      <c r="R9" s="195" t="str">
        <f>IF(OR(入力女子!$N22="女子_"&amp;'ア．一覧・女'!R$4,入力女子!$X22="女子_"&amp;'ア．一覧・女'!R$4,入力女子!$AK22="女子_"&amp;'ア．一覧・女'!R$4),"○","")</f>
        <v/>
      </c>
      <c r="S9" s="195" t="str">
        <f>IF(OR(入力女子!$N22="女子_"&amp;'ア．一覧・女'!S$4,入力女子!$X22="女子_"&amp;'ア．一覧・女'!S$4,入力女子!$AK22="女子_"&amp;'ア．一覧・女'!S$4),"○","")</f>
        <v/>
      </c>
      <c r="T9" s="195" t="str">
        <f>IF(OR(入力女子!$N22="女子_"&amp;'ア．一覧・女'!T$4&amp;"(4.000kg)",入力女子!$X22="女子_"&amp;'ア．一覧・女'!T$4&amp;"(4.000kg)",入力女子!$AK22="女子_"&amp;'ア．一覧・女'!T$4&amp;"(4.000kg)"),"○","")</f>
        <v/>
      </c>
      <c r="U9" s="195" t="str">
        <f>IF(OR(入力女子!$N22="女子_"&amp;'ア．一覧・女'!U$4&amp;"(1.000kg)",入力女子!$X22="女子_"&amp;'ア．一覧・女'!U$4&amp;"(1.000kg)",入力女子!$AK22="女子_"&amp;'ア．一覧・女'!U$4&amp;"(1.000kg)"),"○","")</f>
        <v/>
      </c>
      <c r="V9" s="195" t="str">
        <f>IF(OR(入力女子!$N22="女子_"&amp;'ア．一覧・女'!V$4&amp;"(4.000kg)",入力女子!$X22="女子_"&amp;'ア．一覧・女'!V$4&amp;"(4.000kg)",入力女子!$AK22="女子_"&amp;'ア．一覧・女'!V$4&amp;"(4.000kg)"),"○","")</f>
        <v/>
      </c>
      <c r="W9" s="195" t="str">
        <f>IF(OR(入力女子!$N22="女子_"&amp;'ア．一覧・女'!W$4&amp;"(600g)",入力女子!$X22="女子_"&amp;'ア．一覧・女'!W$4&amp;"(600g)",入力女子!$AK22="女子_"&amp;'ア．一覧・女'!W$4&amp;"(600g)"),"○","")</f>
        <v/>
      </c>
      <c r="X9" s="195" t="str">
        <f>IF(OR(入力女子!$N22="女子_"&amp;'ア．一覧・女'!X$4,入力女子!$X22="女子_"&amp;'ア．一覧・女'!X$4,入力女子!$AK22="女子_"&amp;'ア．一覧・女'!X$4),"○","")</f>
        <v/>
      </c>
      <c r="Y9" s="196"/>
    </row>
    <row r="10" spans="1:27" ht="30" customHeight="1">
      <c r="A10" s="341" t="str">
        <f>IF(入力女子!A23="","",入力女子!A23)</f>
        <v/>
      </c>
      <c r="B10" s="192" t="str">
        <f>ASC(IF(入力女子!C23="","",入力女子!C23&amp;"　"&amp;入力女子!D23))</f>
        <v/>
      </c>
      <c r="C10" s="193" t="str">
        <f>IF(B10="","",入力女子!G23)</f>
        <v/>
      </c>
      <c r="D10" s="194" t="str">
        <f>IF(B10="","",入力女子!I23)</f>
        <v/>
      </c>
      <c r="E10" s="195" t="str">
        <f>IF(OR(入力女子!$N23="女子_"&amp;'ア．一覧・女'!E$4,入力女子!$X23="女子_"&amp;'ア．一覧・女'!E$4,入力女子!$AK23="女子_"&amp;'ア．一覧・女'!E$4),"○","")</f>
        <v/>
      </c>
      <c r="F10" s="195" t="str">
        <f>IF(OR(入力女子!$N23="女子_"&amp;'ア．一覧・女'!F$4,入力女子!$X23="女子_"&amp;'ア．一覧・女'!F$4,入力女子!$AK23="女子_"&amp;'ア．一覧・女'!F$4),"○","")</f>
        <v/>
      </c>
      <c r="G10" s="195" t="str">
        <f>IF(OR(入力女子!$N23="女子_"&amp;'ア．一覧・女'!G$4,入力女子!$X23="女子_"&amp;'ア．一覧・女'!G$4,入力女子!$AK23="女子_"&amp;'ア．一覧・女'!G$4),"○","")</f>
        <v/>
      </c>
      <c r="H10" s="195" t="str">
        <f>IF(OR(入力女子!$N23="女子_"&amp;'ア．一覧・女'!H$4,入力女子!$X23="女子_"&amp;'ア．一覧・女'!H$4,入力女子!$AK23="女子_"&amp;'ア．一覧・女'!H$4),"○","")</f>
        <v/>
      </c>
      <c r="I10" s="195" t="str">
        <f>IF(OR(入力女子!$N23="女子_"&amp;'ア．一覧・女'!I$4,入力女子!$X23="女子_"&amp;'ア．一覧・女'!I$4,入力女子!$AK23="女子_"&amp;'ア．一覧・女'!I$4),"○","")</f>
        <v/>
      </c>
      <c r="J10" s="195" t="str">
        <f>IF(OR(入力女子!$N23="女子_"&amp;'ア．一覧・女'!J$4,入力女子!$X23="女子_"&amp;'ア．一覧・女'!J$4,入力女子!$AK23="女子_"&amp;'ア．一覧・女'!J$4),"○","")</f>
        <v/>
      </c>
      <c r="K10" s="195" t="str">
        <f>IF(OR(入力女子!$N23="女子_"&amp;'ア．一覧・女'!K$4&amp;"(0.838m/8.50m)",入力女子!$X23="女子_"&amp;'ア．一覧・女'!K$4&amp;"(0.838m/8.50m)",入力女子!$AK23="女子_"&amp;'ア．一覧・女'!K$4&amp;"(0.838m/8.50m)"),"○","")</f>
        <v/>
      </c>
      <c r="L10" s="195" t="str">
        <f>IF(OR(入力女子!$N23="女子_"&amp;'ア．一覧・女'!L$4&amp;"(0.762m/35.00m)",入力女子!$X23="女子_"&amp;'ア．一覧・女'!L$4&amp;"(0.762m/35.00m)",入力女子!$AK23="女子_"&amp;'ア．一覧・女'!L$4&amp;"(0.762m/35.00m)"),"○","")</f>
        <v/>
      </c>
      <c r="M10" s="195" t="str">
        <f>IF(OR(入力女子!$N23="女子_"&amp;'ア．一覧・女'!M$4,入力女子!$X23="女子_"&amp;'ア．一覧・女'!M$4,入力女子!$AK23="女子_"&amp;'ア．一覧・女'!M$4),"○","")</f>
        <v/>
      </c>
      <c r="N10" s="195" t="str">
        <f>IF(入力女子!BC23="○","○","")</f>
        <v/>
      </c>
      <c r="O10" s="195" t="str">
        <f>IF(入力女子!BD23="★","○","")</f>
        <v/>
      </c>
      <c r="P10" s="195" t="str">
        <f>IF(OR(入力女子!$N23="女子_"&amp;'ア．一覧・女'!P$4,入力女子!$X23="女子_"&amp;'ア．一覧・女'!P$4,入力女子!$AK23="女子_"&amp;'ア．一覧・女'!P$4),"○","")</f>
        <v/>
      </c>
      <c r="Q10" s="195" t="str">
        <f>IF(OR(入力女子!$N23="女子_"&amp;'ア．一覧・女'!Q$4,入力女子!$X23="女子_"&amp;'ア．一覧・女'!Q$4,入力女子!$AK23="女子_"&amp;'ア．一覧・女'!Q$4),"○","")</f>
        <v/>
      </c>
      <c r="R10" s="195" t="str">
        <f>IF(OR(入力女子!$N23="女子_"&amp;'ア．一覧・女'!R$4,入力女子!$X23="女子_"&amp;'ア．一覧・女'!R$4,入力女子!$AK23="女子_"&amp;'ア．一覧・女'!R$4),"○","")</f>
        <v/>
      </c>
      <c r="S10" s="195" t="str">
        <f>IF(OR(入力女子!$N23="女子_"&amp;'ア．一覧・女'!S$4,入力女子!$X23="女子_"&amp;'ア．一覧・女'!S$4,入力女子!$AK23="女子_"&amp;'ア．一覧・女'!S$4),"○","")</f>
        <v/>
      </c>
      <c r="T10" s="195" t="str">
        <f>IF(OR(入力女子!$N23="女子_"&amp;'ア．一覧・女'!T$4&amp;"(4.000kg)",入力女子!$X23="女子_"&amp;'ア．一覧・女'!T$4&amp;"(4.000kg)",入力女子!$AK23="女子_"&amp;'ア．一覧・女'!T$4&amp;"(4.000kg)"),"○","")</f>
        <v/>
      </c>
      <c r="U10" s="195" t="str">
        <f>IF(OR(入力女子!$N23="女子_"&amp;'ア．一覧・女'!U$4&amp;"(1.000kg)",入力女子!$X23="女子_"&amp;'ア．一覧・女'!U$4&amp;"(1.000kg)",入力女子!$AK23="女子_"&amp;'ア．一覧・女'!U$4&amp;"(1.000kg)"),"○","")</f>
        <v/>
      </c>
      <c r="V10" s="195" t="str">
        <f>IF(OR(入力女子!$N23="女子_"&amp;'ア．一覧・女'!V$4&amp;"(4.000kg)",入力女子!$X23="女子_"&amp;'ア．一覧・女'!V$4&amp;"(4.000kg)",入力女子!$AK23="女子_"&amp;'ア．一覧・女'!V$4&amp;"(4.000kg)"),"○","")</f>
        <v/>
      </c>
      <c r="W10" s="195" t="str">
        <f>IF(OR(入力女子!$N23="女子_"&amp;'ア．一覧・女'!W$4&amp;"(600g)",入力女子!$X23="女子_"&amp;'ア．一覧・女'!W$4&amp;"(600g)",入力女子!$AK23="女子_"&amp;'ア．一覧・女'!W$4&amp;"(600g)"),"○","")</f>
        <v/>
      </c>
      <c r="X10" s="195" t="str">
        <f>IF(OR(入力女子!$N23="女子_"&amp;'ア．一覧・女'!X$4,入力女子!$X23="女子_"&amp;'ア．一覧・女'!X$4,入力女子!$AK23="女子_"&amp;'ア．一覧・女'!X$4),"○","")</f>
        <v/>
      </c>
      <c r="Y10" s="196"/>
    </row>
    <row r="11" spans="1:27" ht="30" customHeight="1">
      <c r="A11" s="341" t="str">
        <f>IF(入力女子!A24="","",入力女子!A24)</f>
        <v/>
      </c>
      <c r="B11" s="192" t="str">
        <f>ASC(IF(入力女子!C24="","",入力女子!C24&amp;"　"&amp;入力女子!D24))</f>
        <v/>
      </c>
      <c r="C11" s="193" t="str">
        <f>IF(B11="","",入力女子!G24)</f>
        <v/>
      </c>
      <c r="D11" s="194" t="str">
        <f>IF(B11="","",入力女子!I24)</f>
        <v/>
      </c>
      <c r="E11" s="195" t="str">
        <f>IF(OR(入力女子!$N24="女子_"&amp;'ア．一覧・女'!E$4,入力女子!$X24="女子_"&amp;'ア．一覧・女'!E$4,入力女子!$AK24="女子_"&amp;'ア．一覧・女'!E$4),"○","")</f>
        <v/>
      </c>
      <c r="F11" s="195" t="str">
        <f>IF(OR(入力女子!$N24="女子_"&amp;'ア．一覧・女'!F$4,入力女子!$X24="女子_"&amp;'ア．一覧・女'!F$4,入力女子!$AK24="女子_"&amp;'ア．一覧・女'!F$4),"○","")</f>
        <v/>
      </c>
      <c r="G11" s="195" t="str">
        <f>IF(OR(入力女子!$N24="女子_"&amp;'ア．一覧・女'!G$4,入力女子!$X24="女子_"&amp;'ア．一覧・女'!G$4,入力女子!$AK24="女子_"&amp;'ア．一覧・女'!G$4),"○","")</f>
        <v/>
      </c>
      <c r="H11" s="195" t="str">
        <f>IF(OR(入力女子!$N24="女子_"&amp;'ア．一覧・女'!H$4,入力女子!$X24="女子_"&amp;'ア．一覧・女'!H$4,入力女子!$AK24="女子_"&amp;'ア．一覧・女'!H$4),"○","")</f>
        <v/>
      </c>
      <c r="I11" s="195" t="str">
        <f>IF(OR(入力女子!$N24="女子_"&amp;'ア．一覧・女'!I$4,入力女子!$X24="女子_"&amp;'ア．一覧・女'!I$4,入力女子!$AK24="女子_"&amp;'ア．一覧・女'!I$4),"○","")</f>
        <v/>
      </c>
      <c r="J11" s="195" t="str">
        <f>IF(OR(入力女子!$N24="女子_"&amp;'ア．一覧・女'!J$4,入力女子!$X24="女子_"&amp;'ア．一覧・女'!J$4,入力女子!$AK24="女子_"&amp;'ア．一覧・女'!J$4),"○","")</f>
        <v/>
      </c>
      <c r="K11" s="195" t="str">
        <f>IF(OR(入力女子!$N24="女子_"&amp;'ア．一覧・女'!K$4&amp;"(0.838m/8.50m)",入力女子!$X24="女子_"&amp;'ア．一覧・女'!K$4&amp;"(0.838m/8.50m)",入力女子!$AK24="女子_"&amp;'ア．一覧・女'!K$4&amp;"(0.838m/8.50m)"),"○","")</f>
        <v/>
      </c>
      <c r="L11" s="195" t="str">
        <f>IF(OR(入力女子!$N24="女子_"&amp;'ア．一覧・女'!L$4&amp;"(0.762m/35.00m)",入力女子!$X24="女子_"&amp;'ア．一覧・女'!L$4&amp;"(0.762m/35.00m)",入力女子!$AK24="女子_"&amp;'ア．一覧・女'!L$4&amp;"(0.762m/35.00m)"),"○","")</f>
        <v/>
      </c>
      <c r="M11" s="195" t="str">
        <f>IF(OR(入力女子!$N24="女子_"&amp;'ア．一覧・女'!M$4,入力女子!$X24="女子_"&amp;'ア．一覧・女'!M$4,入力女子!$AK24="女子_"&amp;'ア．一覧・女'!M$4),"○","")</f>
        <v/>
      </c>
      <c r="N11" s="195" t="str">
        <f>IF(入力女子!BC24="○","○","")</f>
        <v/>
      </c>
      <c r="O11" s="195" t="str">
        <f>IF(入力女子!BD24="★","○","")</f>
        <v/>
      </c>
      <c r="P11" s="195" t="str">
        <f>IF(OR(入力女子!$N24="女子_"&amp;'ア．一覧・女'!P$4,入力女子!$X24="女子_"&amp;'ア．一覧・女'!P$4,入力女子!$AK24="女子_"&amp;'ア．一覧・女'!P$4),"○","")</f>
        <v/>
      </c>
      <c r="Q11" s="195" t="str">
        <f>IF(OR(入力女子!$N24="女子_"&amp;'ア．一覧・女'!Q$4,入力女子!$X24="女子_"&amp;'ア．一覧・女'!Q$4,入力女子!$AK24="女子_"&amp;'ア．一覧・女'!Q$4),"○","")</f>
        <v/>
      </c>
      <c r="R11" s="195" t="str">
        <f>IF(OR(入力女子!$N24="女子_"&amp;'ア．一覧・女'!R$4,入力女子!$X24="女子_"&amp;'ア．一覧・女'!R$4,入力女子!$AK24="女子_"&amp;'ア．一覧・女'!R$4),"○","")</f>
        <v/>
      </c>
      <c r="S11" s="195" t="str">
        <f>IF(OR(入力女子!$N24="女子_"&amp;'ア．一覧・女'!S$4,入力女子!$X24="女子_"&amp;'ア．一覧・女'!S$4,入力女子!$AK24="女子_"&amp;'ア．一覧・女'!S$4),"○","")</f>
        <v/>
      </c>
      <c r="T11" s="195" t="str">
        <f>IF(OR(入力女子!$N24="女子_"&amp;'ア．一覧・女'!T$4&amp;"(4.000kg)",入力女子!$X24="女子_"&amp;'ア．一覧・女'!T$4&amp;"(4.000kg)",入力女子!$AK24="女子_"&amp;'ア．一覧・女'!T$4&amp;"(4.000kg)"),"○","")</f>
        <v/>
      </c>
      <c r="U11" s="195" t="str">
        <f>IF(OR(入力女子!$N24="女子_"&amp;'ア．一覧・女'!U$4&amp;"(1.000kg)",入力女子!$X24="女子_"&amp;'ア．一覧・女'!U$4&amp;"(1.000kg)",入力女子!$AK24="女子_"&amp;'ア．一覧・女'!U$4&amp;"(1.000kg)"),"○","")</f>
        <v/>
      </c>
      <c r="V11" s="195" t="str">
        <f>IF(OR(入力女子!$N24="女子_"&amp;'ア．一覧・女'!V$4&amp;"(4.000kg)",入力女子!$X24="女子_"&amp;'ア．一覧・女'!V$4&amp;"(4.000kg)",入力女子!$AK24="女子_"&amp;'ア．一覧・女'!V$4&amp;"(4.000kg)"),"○","")</f>
        <v/>
      </c>
      <c r="W11" s="195" t="str">
        <f>IF(OR(入力女子!$N24="女子_"&amp;'ア．一覧・女'!W$4&amp;"(600g)",入力女子!$X24="女子_"&amp;'ア．一覧・女'!W$4&amp;"(600g)",入力女子!$AK24="女子_"&amp;'ア．一覧・女'!W$4&amp;"(600g)"),"○","")</f>
        <v/>
      </c>
      <c r="X11" s="195" t="str">
        <f>IF(OR(入力女子!$N24="女子_"&amp;'ア．一覧・女'!X$4,入力女子!$X24="女子_"&amp;'ア．一覧・女'!X$4,入力女子!$AK24="女子_"&amp;'ア．一覧・女'!X$4),"○","")</f>
        <v/>
      </c>
      <c r="Y11" s="196"/>
    </row>
    <row r="12" spans="1:27" ht="30" customHeight="1">
      <c r="A12" s="341" t="str">
        <f>IF(入力女子!A25="","",入力女子!A25)</f>
        <v/>
      </c>
      <c r="B12" s="192" t="str">
        <f>ASC(IF(入力女子!C25="","",入力女子!C25&amp;"　"&amp;入力女子!D25))</f>
        <v/>
      </c>
      <c r="C12" s="193" t="str">
        <f>IF(B12="","",入力女子!G25)</f>
        <v/>
      </c>
      <c r="D12" s="194" t="str">
        <f>IF(B12="","",入力女子!I25)</f>
        <v/>
      </c>
      <c r="E12" s="195" t="str">
        <f>IF(OR(入力女子!$N25="女子_"&amp;'ア．一覧・女'!E$4,入力女子!$X25="女子_"&amp;'ア．一覧・女'!E$4,入力女子!$AK25="女子_"&amp;'ア．一覧・女'!E$4),"○","")</f>
        <v/>
      </c>
      <c r="F12" s="195" t="str">
        <f>IF(OR(入力女子!$N25="女子_"&amp;'ア．一覧・女'!F$4,入力女子!$X25="女子_"&amp;'ア．一覧・女'!F$4,入力女子!$AK25="女子_"&amp;'ア．一覧・女'!F$4),"○","")</f>
        <v/>
      </c>
      <c r="G12" s="195" t="str">
        <f>IF(OR(入力女子!$N25="女子_"&amp;'ア．一覧・女'!G$4,入力女子!$X25="女子_"&amp;'ア．一覧・女'!G$4,入力女子!$AK25="女子_"&amp;'ア．一覧・女'!G$4),"○","")</f>
        <v/>
      </c>
      <c r="H12" s="195" t="str">
        <f>IF(OR(入力女子!$N25="女子_"&amp;'ア．一覧・女'!H$4,入力女子!$X25="女子_"&amp;'ア．一覧・女'!H$4,入力女子!$AK25="女子_"&amp;'ア．一覧・女'!H$4),"○","")</f>
        <v/>
      </c>
      <c r="I12" s="195" t="str">
        <f>IF(OR(入力女子!$N25="女子_"&amp;'ア．一覧・女'!I$4,入力女子!$X25="女子_"&amp;'ア．一覧・女'!I$4,入力女子!$AK25="女子_"&amp;'ア．一覧・女'!I$4),"○","")</f>
        <v/>
      </c>
      <c r="J12" s="195" t="str">
        <f>IF(OR(入力女子!$N25="女子_"&amp;'ア．一覧・女'!J$4,入力女子!$X25="女子_"&amp;'ア．一覧・女'!J$4,入力女子!$AK25="女子_"&amp;'ア．一覧・女'!J$4),"○","")</f>
        <v/>
      </c>
      <c r="K12" s="195" t="str">
        <f>IF(OR(入力女子!$N25="女子_"&amp;'ア．一覧・女'!K$4&amp;"(0.838m/8.50m)",入力女子!$X25="女子_"&amp;'ア．一覧・女'!K$4&amp;"(0.838m/8.50m)",入力女子!$AK25="女子_"&amp;'ア．一覧・女'!K$4&amp;"(0.838m/8.50m)"),"○","")</f>
        <v/>
      </c>
      <c r="L12" s="195" t="str">
        <f>IF(OR(入力女子!$N25="女子_"&amp;'ア．一覧・女'!L$4&amp;"(0.762m/35.00m)",入力女子!$X25="女子_"&amp;'ア．一覧・女'!L$4&amp;"(0.762m/35.00m)",入力女子!$AK25="女子_"&amp;'ア．一覧・女'!L$4&amp;"(0.762m/35.00m)"),"○","")</f>
        <v/>
      </c>
      <c r="M12" s="195" t="str">
        <f>IF(OR(入力女子!$N25="女子_"&amp;'ア．一覧・女'!M$4,入力女子!$X25="女子_"&amp;'ア．一覧・女'!M$4,入力女子!$AK25="女子_"&amp;'ア．一覧・女'!M$4),"○","")</f>
        <v/>
      </c>
      <c r="N12" s="195" t="str">
        <f>IF(入力女子!BC25="○","○","")</f>
        <v/>
      </c>
      <c r="O12" s="195" t="str">
        <f>IF(入力女子!BD25="★","○","")</f>
        <v/>
      </c>
      <c r="P12" s="195" t="str">
        <f>IF(OR(入力女子!$N25="女子_"&amp;'ア．一覧・女'!P$4,入力女子!$X25="女子_"&amp;'ア．一覧・女'!P$4,入力女子!$AK25="女子_"&amp;'ア．一覧・女'!P$4),"○","")</f>
        <v/>
      </c>
      <c r="Q12" s="195" t="str">
        <f>IF(OR(入力女子!$N25="女子_"&amp;'ア．一覧・女'!Q$4,入力女子!$X25="女子_"&amp;'ア．一覧・女'!Q$4,入力女子!$AK25="女子_"&amp;'ア．一覧・女'!Q$4),"○","")</f>
        <v/>
      </c>
      <c r="R12" s="195" t="str">
        <f>IF(OR(入力女子!$N25="女子_"&amp;'ア．一覧・女'!R$4,入力女子!$X25="女子_"&amp;'ア．一覧・女'!R$4,入力女子!$AK25="女子_"&amp;'ア．一覧・女'!R$4),"○","")</f>
        <v/>
      </c>
      <c r="S12" s="195" t="str">
        <f>IF(OR(入力女子!$N25="女子_"&amp;'ア．一覧・女'!S$4,入力女子!$X25="女子_"&amp;'ア．一覧・女'!S$4,入力女子!$AK25="女子_"&amp;'ア．一覧・女'!S$4),"○","")</f>
        <v/>
      </c>
      <c r="T12" s="195" t="str">
        <f>IF(OR(入力女子!$N25="女子_"&amp;'ア．一覧・女'!T$4&amp;"(4.000kg)",入力女子!$X25="女子_"&amp;'ア．一覧・女'!T$4&amp;"(4.000kg)",入力女子!$AK25="女子_"&amp;'ア．一覧・女'!T$4&amp;"(4.000kg)"),"○","")</f>
        <v/>
      </c>
      <c r="U12" s="195" t="str">
        <f>IF(OR(入力女子!$N25="女子_"&amp;'ア．一覧・女'!U$4&amp;"(1.000kg)",入力女子!$X25="女子_"&amp;'ア．一覧・女'!U$4&amp;"(1.000kg)",入力女子!$AK25="女子_"&amp;'ア．一覧・女'!U$4&amp;"(1.000kg)"),"○","")</f>
        <v/>
      </c>
      <c r="V12" s="195" t="str">
        <f>IF(OR(入力女子!$N25="女子_"&amp;'ア．一覧・女'!V$4&amp;"(4.000kg)",入力女子!$X25="女子_"&amp;'ア．一覧・女'!V$4&amp;"(4.000kg)",入力女子!$AK25="女子_"&amp;'ア．一覧・女'!V$4&amp;"(4.000kg)"),"○","")</f>
        <v/>
      </c>
      <c r="W12" s="195" t="str">
        <f>IF(OR(入力女子!$N25="女子_"&amp;'ア．一覧・女'!W$4&amp;"(600g)",入力女子!$X25="女子_"&amp;'ア．一覧・女'!W$4&amp;"(600g)",入力女子!$AK25="女子_"&amp;'ア．一覧・女'!W$4&amp;"(600g)"),"○","")</f>
        <v/>
      </c>
      <c r="X12" s="195" t="str">
        <f>IF(OR(入力女子!$N25="女子_"&amp;'ア．一覧・女'!X$4,入力女子!$X25="女子_"&amp;'ア．一覧・女'!X$4,入力女子!$AK25="女子_"&amp;'ア．一覧・女'!X$4),"○","")</f>
        <v/>
      </c>
      <c r="Y12" s="196"/>
    </row>
    <row r="13" spans="1:27" ht="30" customHeight="1">
      <c r="A13" s="341" t="str">
        <f>IF(入力女子!A26="","",入力女子!A26)</f>
        <v/>
      </c>
      <c r="B13" s="192" t="str">
        <f>ASC(IF(入力女子!C26="","",入力女子!C26&amp;"　"&amp;入力女子!D26))</f>
        <v/>
      </c>
      <c r="C13" s="193" t="str">
        <f>IF(B13="","",入力女子!G26)</f>
        <v/>
      </c>
      <c r="D13" s="194" t="str">
        <f>IF(B13="","",入力女子!I26)</f>
        <v/>
      </c>
      <c r="E13" s="195" t="str">
        <f>IF(OR(入力女子!$N26="女子_"&amp;'ア．一覧・女'!E$4,入力女子!$X26="女子_"&amp;'ア．一覧・女'!E$4,入力女子!$AK26="女子_"&amp;'ア．一覧・女'!E$4),"○","")</f>
        <v/>
      </c>
      <c r="F13" s="195" t="str">
        <f>IF(OR(入力女子!$N26="女子_"&amp;'ア．一覧・女'!F$4,入力女子!$X26="女子_"&amp;'ア．一覧・女'!F$4,入力女子!$AK26="女子_"&amp;'ア．一覧・女'!F$4),"○","")</f>
        <v/>
      </c>
      <c r="G13" s="195" t="str">
        <f>IF(OR(入力女子!$N26="女子_"&amp;'ア．一覧・女'!G$4,入力女子!$X26="女子_"&amp;'ア．一覧・女'!G$4,入力女子!$AK26="女子_"&amp;'ア．一覧・女'!G$4),"○","")</f>
        <v/>
      </c>
      <c r="H13" s="195" t="str">
        <f>IF(OR(入力女子!$N26="女子_"&amp;'ア．一覧・女'!H$4,入力女子!$X26="女子_"&amp;'ア．一覧・女'!H$4,入力女子!$AK26="女子_"&amp;'ア．一覧・女'!H$4),"○","")</f>
        <v/>
      </c>
      <c r="I13" s="195" t="str">
        <f>IF(OR(入力女子!$N26="女子_"&amp;'ア．一覧・女'!I$4,入力女子!$X26="女子_"&amp;'ア．一覧・女'!I$4,入力女子!$AK26="女子_"&amp;'ア．一覧・女'!I$4),"○","")</f>
        <v/>
      </c>
      <c r="J13" s="195" t="str">
        <f>IF(OR(入力女子!$N26="女子_"&amp;'ア．一覧・女'!J$4,入力女子!$X26="女子_"&amp;'ア．一覧・女'!J$4,入力女子!$AK26="女子_"&amp;'ア．一覧・女'!J$4),"○","")</f>
        <v/>
      </c>
      <c r="K13" s="195" t="str">
        <f>IF(OR(入力女子!$N26="女子_"&amp;'ア．一覧・女'!K$4&amp;"(0.838m/8.50m)",入力女子!$X26="女子_"&amp;'ア．一覧・女'!K$4&amp;"(0.838m/8.50m)",入力女子!$AK26="女子_"&amp;'ア．一覧・女'!K$4&amp;"(0.838m/8.50m)"),"○","")</f>
        <v/>
      </c>
      <c r="L13" s="195" t="str">
        <f>IF(OR(入力女子!$N26="女子_"&amp;'ア．一覧・女'!L$4&amp;"(0.762m/35.00m)",入力女子!$X26="女子_"&amp;'ア．一覧・女'!L$4&amp;"(0.762m/35.00m)",入力女子!$AK26="女子_"&amp;'ア．一覧・女'!L$4&amp;"(0.762m/35.00m)"),"○","")</f>
        <v/>
      </c>
      <c r="M13" s="195" t="str">
        <f>IF(OR(入力女子!$N26="女子_"&amp;'ア．一覧・女'!M$4,入力女子!$X26="女子_"&amp;'ア．一覧・女'!M$4,入力女子!$AK26="女子_"&amp;'ア．一覧・女'!M$4),"○","")</f>
        <v/>
      </c>
      <c r="N13" s="195" t="str">
        <f>IF(入力女子!BC26="○","○","")</f>
        <v/>
      </c>
      <c r="O13" s="195" t="str">
        <f>IF(入力女子!BD26="★","○","")</f>
        <v/>
      </c>
      <c r="P13" s="195" t="str">
        <f>IF(OR(入力女子!$N26="女子_"&amp;'ア．一覧・女'!P$4,入力女子!$X26="女子_"&amp;'ア．一覧・女'!P$4,入力女子!$AK26="女子_"&amp;'ア．一覧・女'!P$4),"○","")</f>
        <v/>
      </c>
      <c r="Q13" s="195" t="str">
        <f>IF(OR(入力女子!$N26="女子_"&amp;'ア．一覧・女'!Q$4,入力女子!$X26="女子_"&amp;'ア．一覧・女'!Q$4,入力女子!$AK26="女子_"&amp;'ア．一覧・女'!Q$4),"○","")</f>
        <v/>
      </c>
      <c r="R13" s="195" t="str">
        <f>IF(OR(入力女子!$N26="女子_"&amp;'ア．一覧・女'!R$4,入力女子!$X26="女子_"&amp;'ア．一覧・女'!R$4,入力女子!$AK26="女子_"&amp;'ア．一覧・女'!R$4),"○","")</f>
        <v/>
      </c>
      <c r="S13" s="195" t="str">
        <f>IF(OR(入力女子!$N26="女子_"&amp;'ア．一覧・女'!S$4,入力女子!$X26="女子_"&amp;'ア．一覧・女'!S$4,入力女子!$AK26="女子_"&amp;'ア．一覧・女'!S$4),"○","")</f>
        <v/>
      </c>
      <c r="T13" s="195" t="str">
        <f>IF(OR(入力女子!$N26="女子_"&amp;'ア．一覧・女'!T$4&amp;"(4.000kg)",入力女子!$X26="女子_"&amp;'ア．一覧・女'!T$4&amp;"(4.000kg)",入力女子!$AK26="女子_"&amp;'ア．一覧・女'!T$4&amp;"(4.000kg)"),"○","")</f>
        <v/>
      </c>
      <c r="U13" s="195" t="str">
        <f>IF(OR(入力女子!$N26="女子_"&amp;'ア．一覧・女'!U$4&amp;"(1.000kg)",入力女子!$X26="女子_"&amp;'ア．一覧・女'!U$4&amp;"(1.000kg)",入力女子!$AK26="女子_"&amp;'ア．一覧・女'!U$4&amp;"(1.000kg)"),"○","")</f>
        <v/>
      </c>
      <c r="V13" s="195" t="str">
        <f>IF(OR(入力女子!$N26="女子_"&amp;'ア．一覧・女'!V$4&amp;"(4.000kg)",入力女子!$X26="女子_"&amp;'ア．一覧・女'!V$4&amp;"(4.000kg)",入力女子!$AK26="女子_"&amp;'ア．一覧・女'!V$4&amp;"(4.000kg)"),"○","")</f>
        <v/>
      </c>
      <c r="W13" s="195" t="str">
        <f>IF(OR(入力女子!$N26="女子_"&amp;'ア．一覧・女'!W$4&amp;"(600g)",入力女子!$X26="女子_"&amp;'ア．一覧・女'!W$4&amp;"(600g)",入力女子!$AK26="女子_"&amp;'ア．一覧・女'!W$4&amp;"(600g)"),"○","")</f>
        <v/>
      </c>
      <c r="X13" s="195" t="str">
        <f>IF(OR(入力女子!$N26="女子_"&amp;'ア．一覧・女'!X$4,入力女子!$X26="女子_"&amp;'ア．一覧・女'!X$4,入力女子!$AK26="女子_"&amp;'ア．一覧・女'!X$4),"○","")</f>
        <v/>
      </c>
      <c r="Y13" s="196"/>
    </row>
    <row r="14" spans="1:27" ht="30" customHeight="1">
      <c r="A14" s="341" t="str">
        <f>IF(入力女子!A27="","",入力女子!A27)</f>
        <v/>
      </c>
      <c r="B14" s="192" t="str">
        <f>ASC(IF(入力女子!C27="","",入力女子!C27&amp;"　"&amp;入力女子!D27))</f>
        <v/>
      </c>
      <c r="C14" s="193" t="str">
        <f>IF(B14="","",入力女子!G27)</f>
        <v/>
      </c>
      <c r="D14" s="194" t="str">
        <f>IF(B14="","",入力女子!I27)</f>
        <v/>
      </c>
      <c r="E14" s="195" t="str">
        <f>IF(OR(入力女子!$N27="女子_"&amp;'ア．一覧・女'!E$4,入力女子!$X27="女子_"&amp;'ア．一覧・女'!E$4,入力女子!$AK27="女子_"&amp;'ア．一覧・女'!E$4),"○","")</f>
        <v/>
      </c>
      <c r="F14" s="195" t="str">
        <f>IF(OR(入力女子!$N27="女子_"&amp;'ア．一覧・女'!F$4,入力女子!$X27="女子_"&amp;'ア．一覧・女'!F$4,入力女子!$AK27="女子_"&amp;'ア．一覧・女'!F$4),"○","")</f>
        <v/>
      </c>
      <c r="G14" s="195" t="str">
        <f>IF(OR(入力女子!$N27="女子_"&amp;'ア．一覧・女'!G$4,入力女子!$X27="女子_"&amp;'ア．一覧・女'!G$4,入力女子!$AK27="女子_"&amp;'ア．一覧・女'!G$4),"○","")</f>
        <v/>
      </c>
      <c r="H14" s="195" t="str">
        <f>IF(OR(入力女子!$N27="女子_"&amp;'ア．一覧・女'!H$4,入力女子!$X27="女子_"&amp;'ア．一覧・女'!H$4,入力女子!$AK27="女子_"&amp;'ア．一覧・女'!H$4),"○","")</f>
        <v/>
      </c>
      <c r="I14" s="195" t="str">
        <f>IF(OR(入力女子!$N27="女子_"&amp;'ア．一覧・女'!I$4,入力女子!$X27="女子_"&amp;'ア．一覧・女'!I$4,入力女子!$AK27="女子_"&amp;'ア．一覧・女'!I$4),"○","")</f>
        <v/>
      </c>
      <c r="J14" s="195" t="str">
        <f>IF(OR(入力女子!$N27="女子_"&amp;'ア．一覧・女'!J$4,入力女子!$X27="女子_"&amp;'ア．一覧・女'!J$4,入力女子!$AK27="女子_"&amp;'ア．一覧・女'!J$4),"○","")</f>
        <v/>
      </c>
      <c r="K14" s="195" t="str">
        <f>IF(OR(入力女子!$N27="女子_"&amp;'ア．一覧・女'!K$4&amp;"(0.838m/8.50m)",入力女子!$X27="女子_"&amp;'ア．一覧・女'!K$4&amp;"(0.838m/8.50m)",入力女子!$AK27="女子_"&amp;'ア．一覧・女'!K$4&amp;"(0.838m/8.50m)"),"○","")</f>
        <v/>
      </c>
      <c r="L14" s="195" t="str">
        <f>IF(OR(入力女子!$N27="女子_"&amp;'ア．一覧・女'!L$4&amp;"(0.762m/35.00m)",入力女子!$X27="女子_"&amp;'ア．一覧・女'!L$4&amp;"(0.762m/35.00m)",入力女子!$AK27="女子_"&amp;'ア．一覧・女'!L$4&amp;"(0.762m/35.00m)"),"○","")</f>
        <v/>
      </c>
      <c r="M14" s="195" t="str">
        <f>IF(OR(入力女子!$N27="女子_"&amp;'ア．一覧・女'!M$4,入力女子!$X27="女子_"&amp;'ア．一覧・女'!M$4,入力女子!$AK27="女子_"&amp;'ア．一覧・女'!M$4),"○","")</f>
        <v/>
      </c>
      <c r="N14" s="195" t="str">
        <f>IF(入力女子!BC27="○","○","")</f>
        <v/>
      </c>
      <c r="O14" s="195" t="str">
        <f>IF(入力女子!BD27="★","○","")</f>
        <v/>
      </c>
      <c r="P14" s="195" t="str">
        <f>IF(OR(入力女子!$N27="女子_"&amp;'ア．一覧・女'!P$4,入力女子!$X27="女子_"&amp;'ア．一覧・女'!P$4,入力女子!$AK27="女子_"&amp;'ア．一覧・女'!P$4),"○","")</f>
        <v/>
      </c>
      <c r="Q14" s="195" t="str">
        <f>IF(OR(入力女子!$N27="女子_"&amp;'ア．一覧・女'!Q$4,入力女子!$X27="女子_"&amp;'ア．一覧・女'!Q$4,入力女子!$AK27="女子_"&amp;'ア．一覧・女'!Q$4),"○","")</f>
        <v/>
      </c>
      <c r="R14" s="195" t="str">
        <f>IF(OR(入力女子!$N27="女子_"&amp;'ア．一覧・女'!R$4,入力女子!$X27="女子_"&amp;'ア．一覧・女'!R$4,入力女子!$AK27="女子_"&amp;'ア．一覧・女'!R$4),"○","")</f>
        <v/>
      </c>
      <c r="S14" s="195" t="str">
        <f>IF(OR(入力女子!$N27="女子_"&amp;'ア．一覧・女'!S$4,入力女子!$X27="女子_"&amp;'ア．一覧・女'!S$4,入力女子!$AK27="女子_"&amp;'ア．一覧・女'!S$4),"○","")</f>
        <v/>
      </c>
      <c r="T14" s="195" t="str">
        <f>IF(OR(入力女子!$N27="女子_"&amp;'ア．一覧・女'!T$4&amp;"(4.000kg)",入力女子!$X27="女子_"&amp;'ア．一覧・女'!T$4&amp;"(4.000kg)",入力女子!$AK27="女子_"&amp;'ア．一覧・女'!T$4&amp;"(4.000kg)"),"○","")</f>
        <v/>
      </c>
      <c r="U14" s="195" t="str">
        <f>IF(OR(入力女子!$N27="女子_"&amp;'ア．一覧・女'!U$4&amp;"(1.000kg)",入力女子!$X27="女子_"&amp;'ア．一覧・女'!U$4&amp;"(1.000kg)",入力女子!$AK27="女子_"&amp;'ア．一覧・女'!U$4&amp;"(1.000kg)"),"○","")</f>
        <v/>
      </c>
      <c r="V14" s="195" t="str">
        <f>IF(OR(入力女子!$N27="女子_"&amp;'ア．一覧・女'!V$4&amp;"(4.000kg)",入力女子!$X27="女子_"&amp;'ア．一覧・女'!V$4&amp;"(4.000kg)",入力女子!$AK27="女子_"&amp;'ア．一覧・女'!V$4&amp;"(4.000kg)"),"○","")</f>
        <v/>
      </c>
      <c r="W14" s="195" t="str">
        <f>IF(OR(入力女子!$N27="女子_"&amp;'ア．一覧・女'!W$4&amp;"(600g)",入力女子!$X27="女子_"&amp;'ア．一覧・女'!W$4&amp;"(600g)",入力女子!$AK27="女子_"&amp;'ア．一覧・女'!W$4&amp;"(600g)"),"○","")</f>
        <v/>
      </c>
      <c r="X14" s="195" t="str">
        <f>IF(OR(入力女子!$N27="女子_"&amp;'ア．一覧・女'!X$4,入力女子!$X27="女子_"&amp;'ア．一覧・女'!X$4,入力女子!$AK27="女子_"&amp;'ア．一覧・女'!X$4),"○","")</f>
        <v/>
      </c>
      <c r="Y14" s="196"/>
    </row>
    <row r="15" spans="1:27" ht="30" customHeight="1">
      <c r="A15" s="341" t="str">
        <f>IF(入力女子!A28="","",入力女子!A28)</f>
        <v/>
      </c>
      <c r="B15" s="192" t="str">
        <f>ASC(IF(入力女子!C28="","",入力女子!C28&amp;"　"&amp;入力女子!D28))</f>
        <v/>
      </c>
      <c r="C15" s="193" t="str">
        <f>IF(B15="","",入力女子!G28)</f>
        <v/>
      </c>
      <c r="D15" s="194" t="str">
        <f>IF(B15="","",入力女子!I28)</f>
        <v/>
      </c>
      <c r="E15" s="195" t="str">
        <f>IF(OR(入力女子!$N28="女子_"&amp;'ア．一覧・女'!E$4,入力女子!$X28="女子_"&amp;'ア．一覧・女'!E$4,入力女子!$AK28="女子_"&amp;'ア．一覧・女'!E$4),"○","")</f>
        <v/>
      </c>
      <c r="F15" s="195" t="str">
        <f>IF(OR(入力女子!$N28="女子_"&amp;'ア．一覧・女'!F$4,入力女子!$X28="女子_"&amp;'ア．一覧・女'!F$4,入力女子!$AK28="女子_"&amp;'ア．一覧・女'!F$4),"○","")</f>
        <v/>
      </c>
      <c r="G15" s="195" t="str">
        <f>IF(OR(入力女子!$N28="女子_"&amp;'ア．一覧・女'!G$4,入力女子!$X28="女子_"&amp;'ア．一覧・女'!G$4,入力女子!$AK28="女子_"&amp;'ア．一覧・女'!G$4),"○","")</f>
        <v/>
      </c>
      <c r="H15" s="195" t="str">
        <f>IF(OR(入力女子!$N28="女子_"&amp;'ア．一覧・女'!H$4,入力女子!$X28="女子_"&amp;'ア．一覧・女'!H$4,入力女子!$AK28="女子_"&amp;'ア．一覧・女'!H$4),"○","")</f>
        <v/>
      </c>
      <c r="I15" s="195" t="str">
        <f>IF(OR(入力女子!$N28="女子_"&amp;'ア．一覧・女'!I$4,入力女子!$X28="女子_"&amp;'ア．一覧・女'!I$4,入力女子!$AK28="女子_"&amp;'ア．一覧・女'!I$4),"○","")</f>
        <v/>
      </c>
      <c r="J15" s="195" t="str">
        <f>IF(OR(入力女子!$N28="女子_"&amp;'ア．一覧・女'!J$4,入力女子!$X28="女子_"&amp;'ア．一覧・女'!J$4,入力女子!$AK28="女子_"&amp;'ア．一覧・女'!J$4),"○","")</f>
        <v/>
      </c>
      <c r="K15" s="195" t="str">
        <f>IF(OR(入力女子!$N28="女子_"&amp;'ア．一覧・女'!K$4&amp;"(0.838m/8.50m)",入力女子!$X28="女子_"&amp;'ア．一覧・女'!K$4&amp;"(0.838m/8.50m)",入力女子!$AK28="女子_"&amp;'ア．一覧・女'!K$4&amp;"(0.838m/8.50m)"),"○","")</f>
        <v/>
      </c>
      <c r="L15" s="195" t="str">
        <f>IF(OR(入力女子!$N28="女子_"&amp;'ア．一覧・女'!L$4&amp;"(0.762m/35.00m)",入力女子!$X28="女子_"&amp;'ア．一覧・女'!L$4&amp;"(0.762m/35.00m)",入力女子!$AK28="女子_"&amp;'ア．一覧・女'!L$4&amp;"(0.762m/35.00m)"),"○","")</f>
        <v/>
      </c>
      <c r="M15" s="195" t="str">
        <f>IF(OR(入力女子!$N28="女子_"&amp;'ア．一覧・女'!M$4,入力女子!$X28="女子_"&amp;'ア．一覧・女'!M$4,入力女子!$AK28="女子_"&amp;'ア．一覧・女'!M$4),"○","")</f>
        <v/>
      </c>
      <c r="N15" s="195" t="str">
        <f>IF(入力女子!BC28="○","○","")</f>
        <v/>
      </c>
      <c r="O15" s="195" t="str">
        <f>IF(入力女子!BD28="★","○","")</f>
        <v/>
      </c>
      <c r="P15" s="195" t="str">
        <f>IF(OR(入力女子!$N28="女子_"&amp;'ア．一覧・女'!P$4,入力女子!$X28="女子_"&amp;'ア．一覧・女'!P$4,入力女子!$AK28="女子_"&amp;'ア．一覧・女'!P$4),"○","")</f>
        <v/>
      </c>
      <c r="Q15" s="195" t="str">
        <f>IF(OR(入力女子!$N28="女子_"&amp;'ア．一覧・女'!Q$4,入力女子!$X28="女子_"&amp;'ア．一覧・女'!Q$4,入力女子!$AK28="女子_"&amp;'ア．一覧・女'!Q$4),"○","")</f>
        <v/>
      </c>
      <c r="R15" s="195" t="str">
        <f>IF(OR(入力女子!$N28="女子_"&amp;'ア．一覧・女'!R$4,入力女子!$X28="女子_"&amp;'ア．一覧・女'!R$4,入力女子!$AK28="女子_"&amp;'ア．一覧・女'!R$4),"○","")</f>
        <v/>
      </c>
      <c r="S15" s="195" t="str">
        <f>IF(OR(入力女子!$N28="女子_"&amp;'ア．一覧・女'!S$4,入力女子!$X28="女子_"&amp;'ア．一覧・女'!S$4,入力女子!$AK28="女子_"&amp;'ア．一覧・女'!S$4),"○","")</f>
        <v/>
      </c>
      <c r="T15" s="195" t="str">
        <f>IF(OR(入力女子!$N28="女子_"&amp;'ア．一覧・女'!T$4&amp;"(4.000kg)",入力女子!$X28="女子_"&amp;'ア．一覧・女'!T$4&amp;"(4.000kg)",入力女子!$AK28="女子_"&amp;'ア．一覧・女'!T$4&amp;"(4.000kg)"),"○","")</f>
        <v/>
      </c>
      <c r="U15" s="195" t="str">
        <f>IF(OR(入力女子!$N28="女子_"&amp;'ア．一覧・女'!U$4&amp;"(1.000kg)",入力女子!$X28="女子_"&amp;'ア．一覧・女'!U$4&amp;"(1.000kg)",入力女子!$AK28="女子_"&amp;'ア．一覧・女'!U$4&amp;"(1.000kg)"),"○","")</f>
        <v/>
      </c>
      <c r="V15" s="195" t="str">
        <f>IF(OR(入力女子!$N28="女子_"&amp;'ア．一覧・女'!V$4&amp;"(4.000kg)",入力女子!$X28="女子_"&amp;'ア．一覧・女'!V$4&amp;"(4.000kg)",入力女子!$AK28="女子_"&amp;'ア．一覧・女'!V$4&amp;"(4.000kg)"),"○","")</f>
        <v/>
      </c>
      <c r="W15" s="195" t="str">
        <f>IF(OR(入力女子!$N28="女子_"&amp;'ア．一覧・女'!W$4&amp;"(600g)",入力女子!$X28="女子_"&amp;'ア．一覧・女'!W$4&amp;"(600g)",入力女子!$AK28="女子_"&amp;'ア．一覧・女'!W$4&amp;"(600g)"),"○","")</f>
        <v/>
      </c>
      <c r="X15" s="195" t="str">
        <f>IF(OR(入力女子!$N28="女子_"&amp;'ア．一覧・女'!X$4,入力女子!$X28="女子_"&amp;'ア．一覧・女'!X$4,入力女子!$AK28="女子_"&amp;'ア．一覧・女'!X$4),"○","")</f>
        <v/>
      </c>
      <c r="Y15" s="196"/>
    </row>
    <row r="16" spans="1:27" ht="30" customHeight="1">
      <c r="A16" s="341" t="str">
        <f>IF(入力女子!A29="","",入力女子!A29)</f>
        <v/>
      </c>
      <c r="B16" s="192" t="str">
        <f>ASC(IF(入力女子!C29="","",入力女子!C29&amp;"　"&amp;入力女子!D29))</f>
        <v/>
      </c>
      <c r="C16" s="193" t="str">
        <f>IF(B16="","",入力女子!G29)</f>
        <v/>
      </c>
      <c r="D16" s="194" t="str">
        <f>IF(B16="","",入力女子!I29)</f>
        <v/>
      </c>
      <c r="E16" s="195" t="str">
        <f>IF(OR(入力女子!$N29="女子_"&amp;'ア．一覧・女'!E$4,入力女子!$X29="女子_"&amp;'ア．一覧・女'!E$4,入力女子!$AK29="女子_"&amp;'ア．一覧・女'!E$4),"○","")</f>
        <v/>
      </c>
      <c r="F16" s="195" t="str">
        <f>IF(OR(入力女子!$N29="女子_"&amp;'ア．一覧・女'!F$4,入力女子!$X29="女子_"&amp;'ア．一覧・女'!F$4,入力女子!$AK29="女子_"&amp;'ア．一覧・女'!F$4),"○","")</f>
        <v/>
      </c>
      <c r="G16" s="195" t="str">
        <f>IF(OR(入力女子!$N29="女子_"&amp;'ア．一覧・女'!G$4,入力女子!$X29="女子_"&amp;'ア．一覧・女'!G$4,入力女子!$AK29="女子_"&amp;'ア．一覧・女'!G$4),"○","")</f>
        <v/>
      </c>
      <c r="H16" s="195" t="str">
        <f>IF(OR(入力女子!$N29="女子_"&amp;'ア．一覧・女'!H$4,入力女子!$X29="女子_"&amp;'ア．一覧・女'!H$4,入力女子!$AK29="女子_"&amp;'ア．一覧・女'!H$4),"○","")</f>
        <v/>
      </c>
      <c r="I16" s="195" t="str">
        <f>IF(OR(入力女子!$N29="女子_"&amp;'ア．一覧・女'!I$4,入力女子!$X29="女子_"&amp;'ア．一覧・女'!I$4,入力女子!$AK29="女子_"&amp;'ア．一覧・女'!I$4),"○","")</f>
        <v/>
      </c>
      <c r="J16" s="195" t="str">
        <f>IF(OR(入力女子!$N29="女子_"&amp;'ア．一覧・女'!J$4,入力女子!$X29="女子_"&amp;'ア．一覧・女'!J$4,入力女子!$AK29="女子_"&amp;'ア．一覧・女'!J$4),"○","")</f>
        <v/>
      </c>
      <c r="K16" s="195" t="str">
        <f>IF(OR(入力女子!$N29="女子_"&amp;'ア．一覧・女'!K$4&amp;"(0.838m/8.50m)",入力女子!$X29="女子_"&amp;'ア．一覧・女'!K$4&amp;"(0.838m/8.50m)",入力女子!$AK29="女子_"&amp;'ア．一覧・女'!K$4&amp;"(0.838m/8.50m)"),"○","")</f>
        <v/>
      </c>
      <c r="L16" s="195" t="str">
        <f>IF(OR(入力女子!$N29="女子_"&amp;'ア．一覧・女'!L$4&amp;"(0.762m/35.00m)",入力女子!$X29="女子_"&amp;'ア．一覧・女'!L$4&amp;"(0.762m/35.00m)",入力女子!$AK29="女子_"&amp;'ア．一覧・女'!L$4&amp;"(0.762m/35.00m)"),"○","")</f>
        <v/>
      </c>
      <c r="M16" s="195" t="str">
        <f>IF(OR(入力女子!$N29="女子_"&amp;'ア．一覧・女'!M$4,入力女子!$X29="女子_"&amp;'ア．一覧・女'!M$4,入力女子!$AK29="女子_"&amp;'ア．一覧・女'!M$4),"○","")</f>
        <v/>
      </c>
      <c r="N16" s="195" t="str">
        <f>IF(入力女子!BC29="○","○","")</f>
        <v/>
      </c>
      <c r="O16" s="195" t="str">
        <f>IF(入力女子!BD29="★","○","")</f>
        <v/>
      </c>
      <c r="P16" s="195" t="str">
        <f>IF(OR(入力女子!$N29="女子_"&amp;'ア．一覧・女'!P$4,入力女子!$X29="女子_"&amp;'ア．一覧・女'!P$4,入力女子!$AK29="女子_"&amp;'ア．一覧・女'!P$4),"○","")</f>
        <v/>
      </c>
      <c r="Q16" s="195" t="str">
        <f>IF(OR(入力女子!$N29="女子_"&amp;'ア．一覧・女'!Q$4,入力女子!$X29="女子_"&amp;'ア．一覧・女'!Q$4,入力女子!$AK29="女子_"&amp;'ア．一覧・女'!Q$4),"○","")</f>
        <v/>
      </c>
      <c r="R16" s="195" t="str">
        <f>IF(OR(入力女子!$N29="女子_"&amp;'ア．一覧・女'!R$4,入力女子!$X29="女子_"&amp;'ア．一覧・女'!R$4,入力女子!$AK29="女子_"&amp;'ア．一覧・女'!R$4),"○","")</f>
        <v/>
      </c>
      <c r="S16" s="195" t="str">
        <f>IF(OR(入力女子!$N29="女子_"&amp;'ア．一覧・女'!S$4,入力女子!$X29="女子_"&amp;'ア．一覧・女'!S$4,入力女子!$AK29="女子_"&amp;'ア．一覧・女'!S$4),"○","")</f>
        <v/>
      </c>
      <c r="T16" s="195" t="str">
        <f>IF(OR(入力女子!$N29="女子_"&amp;'ア．一覧・女'!T$4&amp;"(4.000kg)",入力女子!$X29="女子_"&amp;'ア．一覧・女'!T$4&amp;"(4.000kg)",入力女子!$AK29="女子_"&amp;'ア．一覧・女'!T$4&amp;"(4.000kg)"),"○","")</f>
        <v/>
      </c>
      <c r="U16" s="195" t="str">
        <f>IF(OR(入力女子!$N29="女子_"&amp;'ア．一覧・女'!U$4&amp;"(1.000kg)",入力女子!$X29="女子_"&amp;'ア．一覧・女'!U$4&amp;"(1.000kg)",入力女子!$AK29="女子_"&amp;'ア．一覧・女'!U$4&amp;"(1.000kg)"),"○","")</f>
        <v/>
      </c>
      <c r="V16" s="195" t="str">
        <f>IF(OR(入力女子!$N29="女子_"&amp;'ア．一覧・女'!V$4&amp;"(4.000kg)",入力女子!$X29="女子_"&amp;'ア．一覧・女'!V$4&amp;"(4.000kg)",入力女子!$AK29="女子_"&amp;'ア．一覧・女'!V$4&amp;"(4.000kg)"),"○","")</f>
        <v/>
      </c>
      <c r="W16" s="195" t="str">
        <f>IF(OR(入力女子!$N29="女子_"&amp;'ア．一覧・女'!W$4&amp;"(600g)",入力女子!$X29="女子_"&amp;'ア．一覧・女'!W$4&amp;"(600g)",入力女子!$AK29="女子_"&amp;'ア．一覧・女'!W$4&amp;"(600g)"),"○","")</f>
        <v/>
      </c>
      <c r="X16" s="195" t="str">
        <f>IF(OR(入力女子!$N29="女子_"&amp;'ア．一覧・女'!X$4,入力女子!$X29="女子_"&amp;'ア．一覧・女'!X$4,入力女子!$AK29="女子_"&amp;'ア．一覧・女'!X$4),"○","")</f>
        <v/>
      </c>
      <c r="Y16" s="196"/>
    </row>
    <row r="17" spans="1:25" ht="30" customHeight="1">
      <c r="A17" s="341" t="str">
        <f>IF(入力女子!A30="","",入力女子!A30)</f>
        <v/>
      </c>
      <c r="B17" s="192" t="str">
        <f>ASC(IF(入力女子!C30="","",入力女子!C30&amp;"　"&amp;入力女子!D30))</f>
        <v/>
      </c>
      <c r="C17" s="193" t="str">
        <f>IF(B17="","",入力女子!G30)</f>
        <v/>
      </c>
      <c r="D17" s="194" t="str">
        <f>IF(B17="","",入力女子!I30)</f>
        <v/>
      </c>
      <c r="E17" s="195" t="str">
        <f>IF(OR(入力女子!$N30="女子_"&amp;'ア．一覧・女'!E$4,入力女子!$X30="女子_"&amp;'ア．一覧・女'!E$4,入力女子!$AK30="女子_"&amp;'ア．一覧・女'!E$4),"○","")</f>
        <v/>
      </c>
      <c r="F17" s="195" t="str">
        <f>IF(OR(入力女子!$N30="女子_"&amp;'ア．一覧・女'!F$4,入力女子!$X30="女子_"&amp;'ア．一覧・女'!F$4,入力女子!$AK30="女子_"&amp;'ア．一覧・女'!F$4),"○","")</f>
        <v/>
      </c>
      <c r="G17" s="195" t="str">
        <f>IF(OR(入力女子!$N30="女子_"&amp;'ア．一覧・女'!G$4,入力女子!$X30="女子_"&amp;'ア．一覧・女'!G$4,入力女子!$AK30="女子_"&amp;'ア．一覧・女'!G$4),"○","")</f>
        <v/>
      </c>
      <c r="H17" s="195" t="str">
        <f>IF(OR(入力女子!$N30="女子_"&amp;'ア．一覧・女'!H$4,入力女子!$X30="女子_"&amp;'ア．一覧・女'!H$4,入力女子!$AK30="女子_"&amp;'ア．一覧・女'!H$4),"○","")</f>
        <v/>
      </c>
      <c r="I17" s="195" t="str">
        <f>IF(OR(入力女子!$N30="女子_"&amp;'ア．一覧・女'!I$4,入力女子!$X30="女子_"&amp;'ア．一覧・女'!I$4,入力女子!$AK30="女子_"&amp;'ア．一覧・女'!I$4),"○","")</f>
        <v/>
      </c>
      <c r="J17" s="195" t="str">
        <f>IF(OR(入力女子!$N30="女子_"&amp;'ア．一覧・女'!J$4,入力女子!$X30="女子_"&amp;'ア．一覧・女'!J$4,入力女子!$AK30="女子_"&amp;'ア．一覧・女'!J$4),"○","")</f>
        <v/>
      </c>
      <c r="K17" s="195" t="str">
        <f>IF(OR(入力女子!$N30="女子_"&amp;'ア．一覧・女'!K$4&amp;"(0.838m/8.50m)",入力女子!$X30="女子_"&amp;'ア．一覧・女'!K$4&amp;"(0.838m/8.50m)",入力女子!$AK30="女子_"&amp;'ア．一覧・女'!K$4&amp;"(0.838m/8.50m)"),"○","")</f>
        <v/>
      </c>
      <c r="L17" s="195" t="str">
        <f>IF(OR(入力女子!$N30="女子_"&amp;'ア．一覧・女'!L$4&amp;"(0.762m/35.00m)",入力女子!$X30="女子_"&amp;'ア．一覧・女'!L$4&amp;"(0.762m/35.00m)",入力女子!$AK30="女子_"&amp;'ア．一覧・女'!L$4&amp;"(0.762m/35.00m)"),"○","")</f>
        <v/>
      </c>
      <c r="M17" s="195" t="str">
        <f>IF(OR(入力女子!$N30="女子_"&amp;'ア．一覧・女'!M$4,入力女子!$X30="女子_"&amp;'ア．一覧・女'!M$4,入力女子!$AK30="女子_"&amp;'ア．一覧・女'!M$4),"○","")</f>
        <v/>
      </c>
      <c r="N17" s="195" t="str">
        <f>IF(入力女子!BC30="○","○","")</f>
        <v/>
      </c>
      <c r="O17" s="195" t="str">
        <f>IF(入力女子!BD30="★","○","")</f>
        <v/>
      </c>
      <c r="P17" s="195" t="str">
        <f>IF(OR(入力女子!$N30="女子_"&amp;'ア．一覧・女'!P$4,入力女子!$X30="女子_"&amp;'ア．一覧・女'!P$4,入力女子!$AK30="女子_"&amp;'ア．一覧・女'!P$4),"○","")</f>
        <v/>
      </c>
      <c r="Q17" s="195" t="str">
        <f>IF(OR(入力女子!$N30="女子_"&amp;'ア．一覧・女'!Q$4,入力女子!$X30="女子_"&amp;'ア．一覧・女'!Q$4,入力女子!$AK30="女子_"&amp;'ア．一覧・女'!Q$4),"○","")</f>
        <v/>
      </c>
      <c r="R17" s="195" t="str">
        <f>IF(OR(入力女子!$N30="女子_"&amp;'ア．一覧・女'!R$4,入力女子!$X30="女子_"&amp;'ア．一覧・女'!R$4,入力女子!$AK30="女子_"&amp;'ア．一覧・女'!R$4),"○","")</f>
        <v/>
      </c>
      <c r="S17" s="195" t="str">
        <f>IF(OR(入力女子!$N30="女子_"&amp;'ア．一覧・女'!S$4,入力女子!$X30="女子_"&amp;'ア．一覧・女'!S$4,入力女子!$AK30="女子_"&amp;'ア．一覧・女'!S$4),"○","")</f>
        <v/>
      </c>
      <c r="T17" s="195" t="str">
        <f>IF(OR(入力女子!$N30="女子_"&amp;'ア．一覧・女'!T$4&amp;"(4.000kg)",入力女子!$X30="女子_"&amp;'ア．一覧・女'!T$4&amp;"(4.000kg)",入力女子!$AK30="女子_"&amp;'ア．一覧・女'!T$4&amp;"(4.000kg)"),"○","")</f>
        <v/>
      </c>
      <c r="U17" s="195" t="str">
        <f>IF(OR(入力女子!$N30="女子_"&amp;'ア．一覧・女'!U$4&amp;"(1.000kg)",入力女子!$X30="女子_"&amp;'ア．一覧・女'!U$4&amp;"(1.000kg)",入力女子!$AK30="女子_"&amp;'ア．一覧・女'!U$4&amp;"(1.000kg)"),"○","")</f>
        <v/>
      </c>
      <c r="V17" s="195" t="str">
        <f>IF(OR(入力女子!$N30="女子_"&amp;'ア．一覧・女'!V$4&amp;"(4.000kg)",入力女子!$X30="女子_"&amp;'ア．一覧・女'!V$4&amp;"(4.000kg)",入力女子!$AK30="女子_"&amp;'ア．一覧・女'!V$4&amp;"(4.000kg)"),"○","")</f>
        <v/>
      </c>
      <c r="W17" s="195" t="str">
        <f>IF(OR(入力女子!$N30="女子_"&amp;'ア．一覧・女'!W$4&amp;"(600g)",入力女子!$X30="女子_"&amp;'ア．一覧・女'!W$4&amp;"(600g)",入力女子!$AK30="女子_"&amp;'ア．一覧・女'!W$4&amp;"(600g)"),"○","")</f>
        <v/>
      </c>
      <c r="X17" s="195" t="str">
        <f>IF(OR(入力女子!$N30="女子_"&amp;'ア．一覧・女'!X$4,入力女子!$X30="女子_"&amp;'ア．一覧・女'!X$4,入力女子!$AK30="女子_"&amp;'ア．一覧・女'!X$4),"○","")</f>
        <v/>
      </c>
      <c r="Y17" s="196"/>
    </row>
    <row r="18" spans="1:25" ht="30" customHeight="1">
      <c r="A18" s="341" t="str">
        <f>IF(入力女子!A31="","",入力女子!A31)</f>
        <v/>
      </c>
      <c r="B18" s="192" t="str">
        <f>ASC(IF(入力女子!C31="","",入力女子!C31&amp;"　"&amp;入力女子!D31))</f>
        <v/>
      </c>
      <c r="C18" s="193" t="str">
        <f>IF(B18="","",入力女子!G31)</f>
        <v/>
      </c>
      <c r="D18" s="194" t="str">
        <f>IF(B18="","",入力女子!I31)</f>
        <v/>
      </c>
      <c r="E18" s="195" t="str">
        <f>IF(OR(入力女子!$N31="女子_"&amp;'ア．一覧・女'!E$4,入力女子!$X31="女子_"&amp;'ア．一覧・女'!E$4,入力女子!$AK31="女子_"&amp;'ア．一覧・女'!E$4),"○","")</f>
        <v/>
      </c>
      <c r="F18" s="195" t="str">
        <f>IF(OR(入力女子!$N31="女子_"&amp;'ア．一覧・女'!F$4,入力女子!$X31="女子_"&amp;'ア．一覧・女'!F$4,入力女子!$AK31="女子_"&amp;'ア．一覧・女'!F$4),"○","")</f>
        <v/>
      </c>
      <c r="G18" s="195" t="str">
        <f>IF(OR(入力女子!$N31="女子_"&amp;'ア．一覧・女'!G$4,入力女子!$X31="女子_"&amp;'ア．一覧・女'!G$4,入力女子!$AK31="女子_"&amp;'ア．一覧・女'!G$4),"○","")</f>
        <v/>
      </c>
      <c r="H18" s="195" t="str">
        <f>IF(OR(入力女子!$N31="女子_"&amp;'ア．一覧・女'!H$4,入力女子!$X31="女子_"&amp;'ア．一覧・女'!H$4,入力女子!$AK31="女子_"&amp;'ア．一覧・女'!H$4),"○","")</f>
        <v/>
      </c>
      <c r="I18" s="195" t="str">
        <f>IF(OR(入力女子!$N31="女子_"&amp;'ア．一覧・女'!I$4,入力女子!$X31="女子_"&amp;'ア．一覧・女'!I$4,入力女子!$AK31="女子_"&amp;'ア．一覧・女'!I$4),"○","")</f>
        <v/>
      </c>
      <c r="J18" s="195" t="str">
        <f>IF(OR(入力女子!$N31="女子_"&amp;'ア．一覧・女'!J$4,入力女子!$X31="女子_"&amp;'ア．一覧・女'!J$4,入力女子!$AK31="女子_"&amp;'ア．一覧・女'!J$4),"○","")</f>
        <v/>
      </c>
      <c r="K18" s="195" t="str">
        <f>IF(OR(入力女子!$N31="女子_"&amp;'ア．一覧・女'!K$4&amp;"(0.838m/8.50m)",入力女子!$X31="女子_"&amp;'ア．一覧・女'!K$4&amp;"(0.838m/8.50m)",入力女子!$AK31="女子_"&amp;'ア．一覧・女'!K$4&amp;"(0.838m/8.50m)"),"○","")</f>
        <v/>
      </c>
      <c r="L18" s="195" t="str">
        <f>IF(OR(入力女子!$N31="女子_"&amp;'ア．一覧・女'!L$4&amp;"(0.762m/35.00m)",入力女子!$X31="女子_"&amp;'ア．一覧・女'!L$4&amp;"(0.762m/35.00m)",入力女子!$AK31="女子_"&amp;'ア．一覧・女'!L$4&amp;"(0.762m/35.00m)"),"○","")</f>
        <v/>
      </c>
      <c r="M18" s="195" t="str">
        <f>IF(OR(入力女子!$N31="女子_"&amp;'ア．一覧・女'!M$4,入力女子!$X31="女子_"&amp;'ア．一覧・女'!M$4,入力女子!$AK31="女子_"&amp;'ア．一覧・女'!M$4),"○","")</f>
        <v/>
      </c>
      <c r="N18" s="195" t="str">
        <f>IF(入力女子!BC31="○","○","")</f>
        <v/>
      </c>
      <c r="O18" s="195" t="str">
        <f>IF(入力女子!BD31="★","○","")</f>
        <v/>
      </c>
      <c r="P18" s="195" t="str">
        <f>IF(OR(入力女子!$N31="女子_"&amp;'ア．一覧・女'!P$4,入力女子!$X31="女子_"&amp;'ア．一覧・女'!P$4,入力女子!$AK31="女子_"&amp;'ア．一覧・女'!P$4),"○","")</f>
        <v/>
      </c>
      <c r="Q18" s="195" t="str">
        <f>IF(OR(入力女子!$N31="女子_"&amp;'ア．一覧・女'!Q$4,入力女子!$X31="女子_"&amp;'ア．一覧・女'!Q$4,入力女子!$AK31="女子_"&amp;'ア．一覧・女'!Q$4),"○","")</f>
        <v/>
      </c>
      <c r="R18" s="195" t="str">
        <f>IF(OR(入力女子!$N31="女子_"&amp;'ア．一覧・女'!R$4,入力女子!$X31="女子_"&amp;'ア．一覧・女'!R$4,入力女子!$AK31="女子_"&amp;'ア．一覧・女'!R$4),"○","")</f>
        <v/>
      </c>
      <c r="S18" s="195" t="str">
        <f>IF(OR(入力女子!$N31="女子_"&amp;'ア．一覧・女'!S$4,入力女子!$X31="女子_"&amp;'ア．一覧・女'!S$4,入力女子!$AK31="女子_"&amp;'ア．一覧・女'!S$4),"○","")</f>
        <v/>
      </c>
      <c r="T18" s="195" t="str">
        <f>IF(OR(入力女子!$N31="女子_"&amp;'ア．一覧・女'!T$4&amp;"(4.000kg)",入力女子!$X31="女子_"&amp;'ア．一覧・女'!T$4&amp;"(4.000kg)",入力女子!$AK31="女子_"&amp;'ア．一覧・女'!T$4&amp;"(4.000kg)"),"○","")</f>
        <v/>
      </c>
      <c r="U18" s="195" t="str">
        <f>IF(OR(入力女子!$N31="女子_"&amp;'ア．一覧・女'!U$4&amp;"(1.000kg)",入力女子!$X31="女子_"&amp;'ア．一覧・女'!U$4&amp;"(1.000kg)",入力女子!$AK31="女子_"&amp;'ア．一覧・女'!U$4&amp;"(1.000kg)"),"○","")</f>
        <v/>
      </c>
      <c r="V18" s="195" t="str">
        <f>IF(OR(入力女子!$N31="女子_"&amp;'ア．一覧・女'!V$4&amp;"(4.000kg)",入力女子!$X31="女子_"&amp;'ア．一覧・女'!V$4&amp;"(4.000kg)",入力女子!$AK31="女子_"&amp;'ア．一覧・女'!V$4&amp;"(4.000kg)"),"○","")</f>
        <v/>
      </c>
      <c r="W18" s="195" t="str">
        <f>IF(OR(入力女子!$N31="女子_"&amp;'ア．一覧・女'!W$4&amp;"(600g)",入力女子!$X31="女子_"&amp;'ア．一覧・女'!W$4&amp;"(600g)",入力女子!$AK31="女子_"&amp;'ア．一覧・女'!W$4&amp;"(600g)"),"○","")</f>
        <v/>
      </c>
      <c r="X18" s="195" t="str">
        <f>IF(OR(入力女子!$N31="女子_"&amp;'ア．一覧・女'!X$4,入力女子!$X31="女子_"&amp;'ア．一覧・女'!X$4,入力女子!$AK31="女子_"&amp;'ア．一覧・女'!X$4),"○","")</f>
        <v/>
      </c>
      <c r="Y18" s="196"/>
    </row>
    <row r="19" spans="1:25" ht="30" customHeight="1">
      <c r="A19" s="341" t="str">
        <f>IF(入力女子!A32="","",入力女子!A32)</f>
        <v/>
      </c>
      <c r="B19" s="192" t="str">
        <f>ASC(IF(入力女子!C32="","",入力女子!C32&amp;"　"&amp;入力女子!D32))</f>
        <v/>
      </c>
      <c r="C19" s="193" t="str">
        <f>IF(B19="","",入力女子!G32)</f>
        <v/>
      </c>
      <c r="D19" s="194" t="str">
        <f>IF(B19="","",入力女子!I32)</f>
        <v/>
      </c>
      <c r="E19" s="195" t="str">
        <f>IF(OR(入力女子!$N32="女子_"&amp;'ア．一覧・女'!E$4,入力女子!$X32="女子_"&amp;'ア．一覧・女'!E$4,入力女子!$AK32="女子_"&amp;'ア．一覧・女'!E$4),"○","")</f>
        <v/>
      </c>
      <c r="F19" s="195" t="str">
        <f>IF(OR(入力女子!$N32="女子_"&amp;'ア．一覧・女'!F$4,入力女子!$X32="女子_"&amp;'ア．一覧・女'!F$4,入力女子!$AK32="女子_"&amp;'ア．一覧・女'!F$4),"○","")</f>
        <v/>
      </c>
      <c r="G19" s="195" t="str">
        <f>IF(OR(入力女子!$N32="女子_"&amp;'ア．一覧・女'!G$4,入力女子!$X32="女子_"&amp;'ア．一覧・女'!G$4,入力女子!$AK32="女子_"&amp;'ア．一覧・女'!G$4),"○","")</f>
        <v/>
      </c>
      <c r="H19" s="195" t="str">
        <f>IF(OR(入力女子!$N32="女子_"&amp;'ア．一覧・女'!H$4,入力女子!$X32="女子_"&amp;'ア．一覧・女'!H$4,入力女子!$AK32="女子_"&amp;'ア．一覧・女'!H$4),"○","")</f>
        <v/>
      </c>
      <c r="I19" s="195" t="str">
        <f>IF(OR(入力女子!$N32="女子_"&amp;'ア．一覧・女'!I$4,入力女子!$X32="女子_"&amp;'ア．一覧・女'!I$4,入力女子!$AK32="女子_"&amp;'ア．一覧・女'!I$4),"○","")</f>
        <v/>
      </c>
      <c r="J19" s="195" t="str">
        <f>IF(OR(入力女子!$N32="女子_"&amp;'ア．一覧・女'!J$4,入力女子!$X32="女子_"&amp;'ア．一覧・女'!J$4,入力女子!$AK32="女子_"&amp;'ア．一覧・女'!J$4),"○","")</f>
        <v/>
      </c>
      <c r="K19" s="195" t="str">
        <f>IF(OR(入力女子!$N32="女子_"&amp;'ア．一覧・女'!K$4&amp;"(0.838m/8.50m)",入力女子!$X32="女子_"&amp;'ア．一覧・女'!K$4&amp;"(0.838m/8.50m)",入力女子!$AK32="女子_"&amp;'ア．一覧・女'!K$4&amp;"(0.838m/8.50m)"),"○","")</f>
        <v/>
      </c>
      <c r="L19" s="195" t="str">
        <f>IF(OR(入力女子!$N32="女子_"&amp;'ア．一覧・女'!L$4&amp;"(0.762m/35.00m)",入力女子!$X32="女子_"&amp;'ア．一覧・女'!L$4&amp;"(0.762m/35.00m)",入力女子!$AK32="女子_"&amp;'ア．一覧・女'!L$4&amp;"(0.762m/35.00m)"),"○","")</f>
        <v/>
      </c>
      <c r="M19" s="195" t="str">
        <f>IF(OR(入力女子!$N32="女子_"&amp;'ア．一覧・女'!M$4,入力女子!$X32="女子_"&amp;'ア．一覧・女'!M$4,入力女子!$AK32="女子_"&amp;'ア．一覧・女'!M$4),"○","")</f>
        <v/>
      </c>
      <c r="N19" s="195" t="str">
        <f>IF(入力女子!BC32="○","○","")</f>
        <v/>
      </c>
      <c r="O19" s="195" t="str">
        <f>IF(入力女子!BD32="★","○","")</f>
        <v/>
      </c>
      <c r="P19" s="195" t="str">
        <f>IF(OR(入力女子!$N32="女子_"&amp;'ア．一覧・女'!P$4,入力女子!$X32="女子_"&amp;'ア．一覧・女'!P$4,入力女子!$AK32="女子_"&amp;'ア．一覧・女'!P$4),"○","")</f>
        <v/>
      </c>
      <c r="Q19" s="195" t="str">
        <f>IF(OR(入力女子!$N32="女子_"&amp;'ア．一覧・女'!Q$4,入力女子!$X32="女子_"&amp;'ア．一覧・女'!Q$4,入力女子!$AK32="女子_"&amp;'ア．一覧・女'!Q$4),"○","")</f>
        <v/>
      </c>
      <c r="R19" s="195" t="str">
        <f>IF(OR(入力女子!$N32="女子_"&amp;'ア．一覧・女'!R$4,入力女子!$X32="女子_"&amp;'ア．一覧・女'!R$4,入力女子!$AK32="女子_"&amp;'ア．一覧・女'!R$4),"○","")</f>
        <v/>
      </c>
      <c r="S19" s="195" t="str">
        <f>IF(OR(入力女子!$N32="女子_"&amp;'ア．一覧・女'!S$4,入力女子!$X32="女子_"&amp;'ア．一覧・女'!S$4,入力女子!$AK32="女子_"&amp;'ア．一覧・女'!S$4),"○","")</f>
        <v/>
      </c>
      <c r="T19" s="195" t="str">
        <f>IF(OR(入力女子!$N32="女子_"&amp;'ア．一覧・女'!T$4&amp;"(4.000kg)",入力女子!$X32="女子_"&amp;'ア．一覧・女'!T$4&amp;"(4.000kg)",入力女子!$AK32="女子_"&amp;'ア．一覧・女'!T$4&amp;"(4.000kg)"),"○","")</f>
        <v/>
      </c>
      <c r="U19" s="195" t="str">
        <f>IF(OR(入力女子!$N32="女子_"&amp;'ア．一覧・女'!U$4&amp;"(1.000kg)",入力女子!$X32="女子_"&amp;'ア．一覧・女'!U$4&amp;"(1.000kg)",入力女子!$AK32="女子_"&amp;'ア．一覧・女'!U$4&amp;"(1.000kg)"),"○","")</f>
        <v/>
      </c>
      <c r="V19" s="195" t="str">
        <f>IF(OR(入力女子!$N32="女子_"&amp;'ア．一覧・女'!V$4&amp;"(4.000kg)",入力女子!$X32="女子_"&amp;'ア．一覧・女'!V$4&amp;"(4.000kg)",入力女子!$AK32="女子_"&amp;'ア．一覧・女'!V$4&amp;"(4.000kg)"),"○","")</f>
        <v/>
      </c>
      <c r="W19" s="195" t="str">
        <f>IF(OR(入力女子!$N32="女子_"&amp;'ア．一覧・女'!W$4&amp;"(600g)",入力女子!$X32="女子_"&amp;'ア．一覧・女'!W$4&amp;"(600g)",入力女子!$AK32="女子_"&amp;'ア．一覧・女'!W$4&amp;"(600g)"),"○","")</f>
        <v/>
      </c>
      <c r="X19" s="195" t="str">
        <f>IF(OR(入力女子!$N32="女子_"&amp;'ア．一覧・女'!X$4,入力女子!$X32="女子_"&amp;'ア．一覧・女'!X$4,入力女子!$AK32="女子_"&amp;'ア．一覧・女'!X$4),"○","")</f>
        <v/>
      </c>
      <c r="Y19" s="196"/>
    </row>
    <row r="20" spans="1:25" ht="30" customHeight="1">
      <c r="A20" s="341" t="str">
        <f>IF(入力女子!A33="","",入力女子!A33)</f>
        <v/>
      </c>
      <c r="B20" s="192" t="str">
        <f>ASC(IF(入力女子!C33="","",入力女子!C33&amp;"　"&amp;入力女子!D33))</f>
        <v/>
      </c>
      <c r="C20" s="193" t="str">
        <f>IF(B20="","",入力女子!G33)</f>
        <v/>
      </c>
      <c r="D20" s="194" t="str">
        <f>IF(B20="","",入力女子!I33)</f>
        <v/>
      </c>
      <c r="E20" s="195" t="str">
        <f>IF(OR(入力女子!$N33="女子_"&amp;'ア．一覧・女'!E$4,入力女子!$X33="女子_"&amp;'ア．一覧・女'!E$4,入力女子!$AK33="女子_"&amp;'ア．一覧・女'!E$4),"○","")</f>
        <v/>
      </c>
      <c r="F20" s="195" t="str">
        <f>IF(OR(入力女子!$N33="女子_"&amp;'ア．一覧・女'!F$4,入力女子!$X33="女子_"&amp;'ア．一覧・女'!F$4,入力女子!$AK33="女子_"&amp;'ア．一覧・女'!F$4),"○","")</f>
        <v/>
      </c>
      <c r="G20" s="195" t="str">
        <f>IF(OR(入力女子!$N33="女子_"&amp;'ア．一覧・女'!G$4,入力女子!$X33="女子_"&amp;'ア．一覧・女'!G$4,入力女子!$AK33="女子_"&amp;'ア．一覧・女'!G$4),"○","")</f>
        <v/>
      </c>
      <c r="H20" s="195" t="str">
        <f>IF(OR(入力女子!$N33="女子_"&amp;'ア．一覧・女'!H$4,入力女子!$X33="女子_"&amp;'ア．一覧・女'!H$4,入力女子!$AK33="女子_"&amp;'ア．一覧・女'!H$4),"○","")</f>
        <v/>
      </c>
      <c r="I20" s="195" t="str">
        <f>IF(OR(入力女子!$N33="女子_"&amp;'ア．一覧・女'!I$4,入力女子!$X33="女子_"&amp;'ア．一覧・女'!I$4,入力女子!$AK33="女子_"&amp;'ア．一覧・女'!I$4),"○","")</f>
        <v/>
      </c>
      <c r="J20" s="195" t="str">
        <f>IF(OR(入力女子!$N33="女子_"&amp;'ア．一覧・女'!J$4,入力女子!$X33="女子_"&amp;'ア．一覧・女'!J$4,入力女子!$AK33="女子_"&amp;'ア．一覧・女'!J$4),"○","")</f>
        <v/>
      </c>
      <c r="K20" s="195" t="str">
        <f>IF(OR(入力女子!$N33="女子_"&amp;'ア．一覧・女'!K$4&amp;"(0.838m/8.50m)",入力女子!$X33="女子_"&amp;'ア．一覧・女'!K$4&amp;"(0.838m/8.50m)",入力女子!$AK33="女子_"&amp;'ア．一覧・女'!K$4&amp;"(0.838m/8.50m)"),"○","")</f>
        <v/>
      </c>
      <c r="L20" s="195" t="str">
        <f>IF(OR(入力女子!$N33="女子_"&amp;'ア．一覧・女'!L$4&amp;"(0.762m/35.00m)",入力女子!$X33="女子_"&amp;'ア．一覧・女'!L$4&amp;"(0.762m/35.00m)",入力女子!$AK33="女子_"&amp;'ア．一覧・女'!L$4&amp;"(0.762m/35.00m)"),"○","")</f>
        <v/>
      </c>
      <c r="M20" s="195" t="str">
        <f>IF(OR(入力女子!$N33="女子_"&amp;'ア．一覧・女'!M$4,入力女子!$X33="女子_"&amp;'ア．一覧・女'!M$4,入力女子!$AK33="女子_"&amp;'ア．一覧・女'!M$4),"○","")</f>
        <v/>
      </c>
      <c r="N20" s="195" t="str">
        <f>IF(入力女子!BC33="○","○","")</f>
        <v/>
      </c>
      <c r="O20" s="195" t="str">
        <f>IF(入力女子!BD33="★","○","")</f>
        <v/>
      </c>
      <c r="P20" s="195" t="str">
        <f>IF(OR(入力女子!$N33="女子_"&amp;'ア．一覧・女'!P$4,入力女子!$X33="女子_"&amp;'ア．一覧・女'!P$4,入力女子!$AK33="女子_"&amp;'ア．一覧・女'!P$4),"○","")</f>
        <v/>
      </c>
      <c r="Q20" s="195" t="str">
        <f>IF(OR(入力女子!$N33="女子_"&amp;'ア．一覧・女'!Q$4,入力女子!$X33="女子_"&amp;'ア．一覧・女'!Q$4,入力女子!$AK33="女子_"&amp;'ア．一覧・女'!Q$4),"○","")</f>
        <v/>
      </c>
      <c r="R20" s="195" t="str">
        <f>IF(OR(入力女子!$N33="女子_"&amp;'ア．一覧・女'!R$4,入力女子!$X33="女子_"&amp;'ア．一覧・女'!R$4,入力女子!$AK33="女子_"&amp;'ア．一覧・女'!R$4),"○","")</f>
        <v/>
      </c>
      <c r="S20" s="195" t="str">
        <f>IF(OR(入力女子!$N33="女子_"&amp;'ア．一覧・女'!S$4,入力女子!$X33="女子_"&amp;'ア．一覧・女'!S$4,入力女子!$AK33="女子_"&amp;'ア．一覧・女'!S$4),"○","")</f>
        <v/>
      </c>
      <c r="T20" s="195" t="str">
        <f>IF(OR(入力女子!$N33="女子_"&amp;'ア．一覧・女'!T$4&amp;"(4.000kg)",入力女子!$X33="女子_"&amp;'ア．一覧・女'!T$4&amp;"(4.000kg)",入力女子!$AK33="女子_"&amp;'ア．一覧・女'!T$4&amp;"(4.000kg)"),"○","")</f>
        <v/>
      </c>
      <c r="U20" s="195" t="str">
        <f>IF(OR(入力女子!$N33="女子_"&amp;'ア．一覧・女'!U$4&amp;"(1.000kg)",入力女子!$X33="女子_"&amp;'ア．一覧・女'!U$4&amp;"(1.000kg)",入力女子!$AK33="女子_"&amp;'ア．一覧・女'!U$4&amp;"(1.000kg)"),"○","")</f>
        <v/>
      </c>
      <c r="V20" s="195" t="str">
        <f>IF(OR(入力女子!$N33="女子_"&amp;'ア．一覧・女'!V$4&amp;"(4.000kg)",入力女子!$X33="女子_"&amp;'ア．一覧・女'!V$4&amp;"(4.000kg)",入力女子!$AK33="女子_"&amp;'ア．一覧・女'!V$4&amp;"(4.000kg)"),"○","")</f>
        <v/>
      </c>
      <c r="W20" s="195" t="str">
        <f>IF(OR(入力女子!$N33="女子_"&amp;'ア．一覧・女'!W$4&amp;"(600g)",入力女子!$X33="女子_"&amp;'ア．一覧・女'!W$4&amp;"(600g)",入力女子!$AK33="女子_"&amp;'ア．一覧・女'!W$4&amp;"(600g)"),"○","")</f>
        <v/>
      </c>
      <c r="X20" s="195" t="str">
        <f>IF(OR(入力女子!$N33="女子_"&amp;'ア．一覧・女'!X$4,入力女子!$X33="女子_"&amp;'ア．一覧・女'!X$4,入力女子!$AK33="女子_"&amp;'ア．一覧・女'!X$4),"○","")</f>
        <v/>
      </c>
      <c r="Y20" s="196"/>
    </row>
    <row r="21" spans="1:25" ht="30" customHeight="1">
      <c r="A21" s="341" t="str">
        <f>IF(入力女子!A34="","",入力女子!A34)</f>
        <v/>
      </c>
      <c r="B21" s="192" t="str">
        <f>ASC(IF(入力女子!C34="","",入力女子!C34&amp;"　"&amp;入力女子!D34))</f>
        <v/>
      </c>
      <c r="C21" s="193" t="str">
        <f>IF(B21="","",入力女子!G34)</f>
        <v/>
      </c>
      <c r="D21" s="194" t="str">
        <f>IF(B21="","",入力女子!I34)</f>
        <v/>
      </c>
      <c r="E21" s="195" t="str">
        <f>IF(OR(入力女子!$N34="女子_"&amp;'ア．一覧・女'!E$4,入力女子!$X34="女子_"&amp;'ア．一覧・女'!E$4,入力女子!$AK34="女子_"&amp;'ア．一覧・女'!E$4),"○","")</f>
        <v/>
      </c>
      <c r="F21" s="195" t="str">
        <f>IF(OR(入力女子!$N34="女子_"&amp;'ア．一覧・女'!F$4,入力女子!$X34="女子_"&amp;'ア．一覧・女'!F$4,入力女子!$AK34="女子_"&amp;'ア．一覧・女'!F$4),"○","")</f>
        <v/>
      </c>
      <c r="G21" s="195" t="str">
        <f>IF(OR(入力女子!$N34="女子_"&amp;'ア．一覧・女'!G$4,入力女子!$X34="女子_"&amp;'ア．一覧・女'!G$4,入力女子!$AK34="女子_"&amp;'ア．一覧・女'!G$4),"○","")</f>
        <v/>
      </c>
      <c r="H21" s="195" t="str">
        <f>IF(OR(入力女子!$N34="女子_"&amp;'ア．一覧・女'!H$4,入力女子!$X34="女子_"&amp;'ア．一覧・女'!H$4,入力女子!$AK34="女子_"&amp;'ア．一覧・女'!H$4),"○","")</f>
        <v/>
      </c>
      <c r="I21" s="195" t="str">
        <f>IF(OR(入力女子!$N34="女子_"&amp;'ア．一覧・女'!I$4,入力女子!$X34="女子_"&amp;'ア．一覧・女'!I$4,入力女子!$AK34="女子_"&amp;'ア．一覧・女'!I$4),"○","")</f>
        <v/>
      </c>
      <c r="J21" s="195" t="str">
        <f>IF(OR(入力女子!$N34="女子_"&amp;'ア．一覧・女'!J$4,入力女子!$X34="女子_"&amp;'ア．一覧・女'!J$4,入力女子!$AK34="女子_"&amp;'ア．一覧・女'!J$4),"○","")</f>
        <v/>
      </c>
      <c r="K21" s="195" t="str">
        <f>IF(OR(入力女子!$N34="女子_"&amp;'ア．一覧・女'!K$4&amp;"(0.838m/8.50m)",入力女子!$X34="女子_"&amp;'ア．一覧・女'!K$4&amp;"(0.838m/8.50m)",入力女子!$AK34="女子_"&amp;'ア．一覧・女'!K$4&amp;"(0.838m/8.50m)"),"○","")</f>
        <v/>
      </c>
      <c r="L21" s="195" t="str">
        <f>IF(OR(入力女子!$N34="女子_"&amp;'ア．一覧・女'!L$4&amp;"(0.762m/35.00m)",入力女子!$X34="女子_"&amp;'ア．一覧・女'!L$4&amp;"(0.762m/35.00m)",入力女子!$AK34="女子_"&amp;'ア．一覧・女'!L$4&amp;"(0.762m/35.00m)"),"○","")</f>
        <v/>
      </c>
      <c r="M21" s="195" t="str">
        <f>IF(OR(入力女子!$N34="女子_"&amp;'ア．一覧・女'!M$4,入力女子!$X34="女子_"&amp;'ア．一覧・女'!M$4,入力女子!$AK34="女子_"&amp;'ア．一覧・女'!M$4),"○","")</f>
        <v/>
      </c>
      <c r="N21" s="195" t="str">
        <f>IF(入力女子!BC34="○","○","")</f>
        <v/>
      </c>
      <c r="O21" s="195" t="str">
        <f>IF(入力女子!BD34="★","○","")</f>
        <v/>
      </c>
      <c r="P21" s="195" t="str">
        <f>IF(OR(入力女子!$N34="女子_"&amp;'ア．一覧・女'!P$4,入力女子!$X34="女子_"&amp;'ア．一覧・女'!P$4,入力女子!$AK34="女子_"&amp;'ア．一覧・女'!P$4),"○","")</f>
        <v/>
      </c>
      <c r="Q21" s="195" t="str">
        <f>IF(OR(入力女子!$N34="女子_"&amp;'ア．一覧・女'!Q$4,入力女子!$X34="女子_"&amp;'ア．一覧・女'!Q$4,入力女子!$AK34="女子_"&amp;'ア．一覧・女'!Q$4),"○","")</f>
        <v/>
      </c>
      <c r="R21" s="195" t="str">
        <f>IF(OR(入力女子!$N34="女子_"&amp;'ア．一覧・女'!R$4,入力女子!$X34="女子_"&amp;'ア．一覧・女'!R$4,入力女子!$AK34="女子_"&amp;'ア．一覧・女'!R$4),"○","")</f>
        <v/>
      </c>
      <c r="S21" s="195" t="str">
        <f>IF(OR(入力女子!$N34="女子_"&amp;'ア．一覧・女'!S$4,入力女子!$X34="女子_"&amp;'ア．一覧・女'!S$4,入力女子!$AK34="女子_"&amp;'ア．一覧・女'!S$4),"○","")</f>
        <v/>
      </c>
      <c r="T21" s="195" t="str">
        <f>IF(OR(入力女子!$N34="女子_"&amp;'ア．一覧・女'!T$4&amp;"(4.000kg)",入力女子!$X34="女子_"&amp;'ア．一覧・女'!T$4&amp;"(4.000kg)",入力女子!$AK34="女子_"&amp;'ア．一覧・女'!T$4&amp;"(4.000kg)"),"○","")</f>
        <v/>
      </c>
      <c r="U21" s="195" t="str">
        <f>IF(OR(入力女子!$N34="女子_"&amp;'ア．一覧・女'!U$4&amp;"(1.000kg)",入力女子!$X34="女子_"&amp;'ア．一覧・女'!U$4&amp;"(1.000kg)",入力女子!$AK34="女子_"&amp;'ア．一覧・女'!U$4&amp;"(1.000kg)"),"○","")</f>
        <v/>
      </c>
      <c r="V21" s="195" t="str">
        <f>IF(OR(入力女子!$N34="女子_"&amp;'ア．一覧・女'!V$4&amp;"(4.000kg)",入力女子!$X34="女子_"&amp;'ア．一覧・女'!V$4&amp;"(4.000kg)",入力女子!$AK34="女子_"&amp;'ア．一覧・女'!V$4&amp;"(4.000kg)"),"○","")</f>
        <v/>
      </c>
      <c r="W21" s="195" t="str">
        <f>IF(OR(入力女子!$N34="女子_"&amp;'ア．一覧・女'!W$4&amp;"(600g)",入力女子!$X34="女子_"&amp;'ア．一覧・女'!W$4&amp;"(600g)",入力女子!$AK34="女子_"&amp;'ア．一覧・女'!W$4&amp;"(600g)"),"○","")</f>
        <v/>
      </c>
      <c r="X21" s="195" t="str">
        <f>IF(OR(入力女子!$N34="女子_"&amp;'ア．一覧・女'!X$4,入力女子!$X34="女子_"&amp;'ア．一覧・女'!X$4,入力女子!$AK34="女子_"&amp;'ア．一覧・女'!X$4),"○","")</f>
        <v/>
      </c>
      <c r="Y21" s="196"/>
    </row>
    <row r="22" spans="1:25" ht="30" customHeight="1">
      <c r="A22" s="341" t="str">
        <f>IF(入力女子!A35="","",入力女子!A35)</f>
        <v/>
      </c>
      <c r="B22" s="192" t="str">
        <f>ASC(IF(入力女子!C35="","",入力女子!C35&amp;"　"&amp;入力女子!D35))</f>
        <v/>
      </c>
      <c r="C22" s="193" t="str">
        <f>IF(B22="","",入力女子!G35)</f>
        <v/>
      </c>
      <c r="D22" s="194" t="str">
        <f>IF(B22="","",入力女子!I35)</f>
        <v/>
      </c>
      <c r="E22" s="195" t="str">
        <f>IF(OR(入力女子!$N35="女子_"&amp;'ア．一覧・女'!E$4,入力女子!$X35="女子_"&amp;'ア．一覧・女'!E$4,入力女子!$AK35="女子_"&amp;'ア．一覧・女'!E$4),"○","")</f>
        <v/>
      </c>
      <c r="F22" s="195" t="str">
        <f>IF(OR(入力女子!$N35="女子_"&amp;'ア．一覧・女'!F$4,入力女子!$X35="女子_"&amp;'ア．一覧・女'!F$4,入力女子!$AK35="女子_"&amp;'ア．一覧・女'!F$4),"○","")</f>
        <v/>
      </c>
      <c r="G22" s="195" t="str">
        <f>IF(OR(入力女子!$N35="女子_"&amp;'ア．一覧・女'!G$4,入力女子!$X35="女子_"&amp;'ア．一覧・女'!G$4,入力女子!$AK35="女子_"&amp;'ア．一覧・女'!G$4),"○","")</f>
        <v/>
      </c>
      <c r="H22" s="195" t="str">
        <f>IF(OR(入力女子!$N35="女子_"&amp;'ア．一覧・女'!H$4,入力女子!$X35="女子_"&amp;'ア．一覧・女'!H$4,入力女子!$AK35="女子_"&amp;'ア．一覧・女'!H$4),"○","")</f>
        <v/>
      </c>
      <c r="I22" s="195" t="str">
        <f>IF(OR(入力女子!$N35="女子_"&amp;'ア．一覧・女'!I$4,入力女子!$X35="女子_"&amp;'ア．一覧・女'!I$4,入力女子!$AK35="女子_"&amp;'ア．一覧・女'!I$4),"○","")</f>
        <v/>
      </c>
      <c r="J22" s="195" t="str">
        <f>IF(OR(入力女子!$N35="女子_"&amp;'ア．一覧・女'!J$4,入力女子!$X35="女子_"&amp;'ア．一覧・女'!J$4,入力女子!$AK35="女子_"&amp;'ア．一覧・女'!J$4),"○","")</f>
        <v/>
      </c>
      <c r="K22" s="195" t="str">
        <f>IF(OR(入力女子!$N35="女子_"&amp;'ア．一覧・女'!K$4&amp;"(0.838m/8.50m)",入力女子!$X35="女子_"&amp;'ア．一覧・女'!K$4&amp;"(0.838m/8.50m)",入力女子!$AK35="女子_"&amp;'ア．一覧・女'!K$4&amp;"(0.838m/8.50m)"),"○","")</f>
        <v/>
      </c>
      <c r="L22" s="195" t="str">
        <f>IF(OR(入力女子!$N35="女子_"&amp;'ア．一覧・女'!L$4&amp;"(0.762m/35.00m)",入力女子!$X35="女子_"&amp;'ア．一覧・女'!L$4&amp;"(0.762m/35.00m)",入力女子!$AK35="女子_"&amp;'ア．一覧・女'!L$4&amp;"(0.762m/35.00m)"),"○","")</f>
        <v/>
      </c>
      <c r="M22" s="195" t="str">
        <f>IF(OR(入力女子!$N35="女子_"&amp;'ア．一覧・女'!M$4,入力女子!$X35="女子_"&amp;'ア．一覧・女'!M$4,入力女子!$AK35="女子_"&amp;'ア．一覧・女'!M$4),"○","")</f>
        <v/>
      </c>
      <c r="N22" s="195" t="str">
        <f>IF(入力女子!BC35="○","○","")</f>
        <v/>
      </c>
      <c r="O22" s="195" t="str">
        <f>IF(入力女子!BD35="★","○","")</f>
        <v/>
      </c>
      <c r="P22" s="195" t="str">
        <f>IF(OR(入力女子!$N35="女子_"&amp;'ア．一覧・女'!P$4,入力女子!$X35="女子_"&amp;'ア．一覧・女'!P$4,入力女子!$AK35="女子_"&amp;'ア．一覧・女'!P$4),"○","")</f>
        <v/>
      </c>
      <c r="Q22" s="195" t="str">
        <f>IF(OR(入力女子!$N35="女子_"&amp;'ア．一覧・女'!Q$4,入力女子!$X35="女子_"&amp;'ア．一覧・女'!Q$4,入力女子!$AK35="女子_"&amp;'ア．一覧・女'!Q$4),"○","")</f>
        <v/>
      </c>
      <c r="R22" s="195" t="str">
        <f>IF(OR(入力女子!$N35="女子_"&amp;'ア．一覧・女'!R$4,入力女子!$X35="女子_"&amp;'ア．一覧・女'!R$4,入力女子!$AK35="女子_"&amp;'ア．一覧・女'!R$4),"○","")</f>
        <v/>
      </c>
      <c r="S22" s="195" t="str">
        <f>IF(OR(入力女子!$N35="女子_"&amp;'ア．一覧・女'!S$4,入力女子!$X35="女子_"&amp;'ア．一覧・女'!S$4,入力女子!$AK35="女子_"&amp;'ア．一覧・女'!S$4),"○","")</f>
        <v/>
      </c>
      <c r="T22" s="195" t="str">
        <f>IF(OR(入力女子!$N35="女子_"&amp;'ア．一覧・女'!T$4&amp;"(4.000kg)",入力女子!$X35="女子_"&amp;'ア．一覧・女'!T$4&amp;"(4.000kg)",入力女子!$AK35="女子_"&amp;'ア．一覧・女'!T$4&amp;"(4.000kg)"),"○","")</f>
        <v/>
      </c>
      <c r="U22" s="195" t="str">
        <f>IF(OR(入力女子!$N35="女子_"&amp;'ア．一覧・女'!U$4&amp;"(1.000kg)",入力女子!$X35="女子_"&amp;'ア．一覧・女'!U$4&amp;"(1.000kg)",入力女子!$AK35="女子_"&amp;'ア．一覧・女'!U$4&amp;"(1.000kg)"),"○","")</f>
        <v/>
      </c>
      <c r="V22" s="195" t="str">
        <f>IF(OR(入力女子!$N35="女子_"&amp;'ア．一覧・女'!V$4&amp;"(4.000kg)",入力女子!$X35="女子_"&amp;'ア．一覧・女'!V$4&amp;"(4.000kg)",入力女子!$AK35="女子_"&amp;'ア．一覧・女'!V$4&amp;"(4.000kg)"),"○","")</f>
        <v/>
      </c>
      <c r="W22" s="195" t="str">
        <f>IF(OR(入力女子!$N35="女子_"&amp;'ア．一覧・女'!W$4&amp;"(600g)",入力女子!$X35="女子_"&amp;'ア．一覧・女'!W$4&amp;"(600g)",入力女子!$AK35="女子_"&amp;'ア．一覧・女'!W$4&amp;"(600g)"),"○","")</f>
        <v/>
      </c>
      <c r="X22" s="195" t="str">
        <f>IF(OR(入力女子!$N35="女子_"&amp;'ア．一覧・女'!X$4,入力女子!$X35="女子_"&amp;'ア．一覧・女'!X$4,入力女子!$AK35="女子_"&amp;'ア．一覧・女'!X$4),"○","")</f>
        <v/>
      </c>
      <c r="Y22" s="196"/>
    </row>
    <row r="23" spans="1:25" ht="30" customHeight="1">
      <c r="A23" s="341" t="str">
        <f>IF(入力女子!A36="","",入力女子!A36)</f>
        <v/>
      </c>
      <c r="B23" s="192" t="str">
        <f>ASC(IF(入力女子!C36="","",入力女子!C36&amp;"　"&amp;入力女子!D36))</f>
        <v/>
      </c>
      <c r="C23" s="193" t="str">
        <f>IF(B23="","",入力女子!G36)</f>
        <v/>
      </c>
      <c r="D23" s="194" t="str">
        <f>IF(B23="","",入力女子!I36)</f>
        <v/>
      </c>
      <c r="E23" s="195" t="str">
        <f>IF(OR(入力女子!$N36="女子_"&amp;'ア．一覧・女'!E$4,入力女子!$X36="女子_"&amp;'ア．一覧・女'!E$4,入力女子!$AK36="女子_"&amp;'ア．一覧・女'!E$4),"○","")</f>
        <v/>
      </c>
      <c r="F23" s="195" t="str">
        <f>IF(OR(入力女子!$N36="女子_"&amp;'ア．一覧・女'!F$4,入力女子!$X36="女子_"&amp;'ア．一覧・女'!F$4,入力女子!$AK36="女子_"&amp;'ア．一覧・女'!F$4),"○","")</f>
        <v/>
      </c>
      <c r="G23" s="195" t="str">
        <f>IF(OR(入力女子!$N36="女子_"&amp;'ア．一覧・女'!G$4,入力女子!$X36="女子_"&amp;'ア．一覧・女'!G$4,入力女子!$AK36="女子_"&amp;'ア．一覧・女'!G$4),"○","")</f>
        <v/>
      </c>
      <c r="H23" s="195" t="str">
        <f>IF(OR(入力女子!$N36="女子_"&amp;'ア．一覧・女'!H$4,入力女子!$X36="女子_"&amp;'ア．一覧・女'!H$4,入力女子!$AK36="女子_"&amp;'ア．一覧・女'!H$4),"○","")</f>
        <v/>
      </c>
      <c r="I23" s="195" t="str">
        <f>IF(OR(入力女子!$N36="女子_"&amp;'ア．一覧・女'!I$4,入力女子!$X36="女子_"&amp;'ア．一覧・女'!I$4,入力女子!$AK36="女子_"&amp;'ア．一覧・女'!I$4),"○","")</f>
        <v/>
      </c>
      <c r="J23" s="195" t="str">
        <f>IF(OR(入力女子!$N36="女子_"&amp;'ア．一覧・女'!J$4,入力女子!$X36="女子_"&amp;'ア．一覧・女'!J$4,入力女子!$AK36="女子_"&amp;'ア．一覧・女'!J$4),"○","")</f>
        <v/>
      </c>
      <c r="K23" s="195" t="str">
        <f>IF(OR(入力女子!$N36="女子_"&amp;'ア．一覧・女'!K$4&amp;"(0.838m/8.50m)",入力女子!$X36="女子_"&amp;'ア．一覧・女'!K$4&amp;"(0.838m/8.50m)",入力女子!$AK36="女子_"&amp;'ア．一覧・女'!K$4&amp;"(0.838m/8.50m)"),"○","")</f>
        <v/>
      </c>
      <c r="L23" s="195" t="str">
        <f>IF(OR(入力女子!$N36="女子_"&amp;'ア．一覧・女'!L$4&amp;"(0.762m/35.00m)",入力女子!$X36="女子_"&amp;'ア．一覧・女'!L$4&amp;"(0.762m/35.00m)",入力女子!$AK36="女子_"&amp;'ア．一覧・女'!L$4&amp;"(0.762m/35.00m)"),"○","")</f>
        <v/>
      </c>
      <c r="M23" s="195" t="str">
        <f>IF(OR(入力女子!$N36="女子_"&amp;'ア．一覧・女'!M$4,入力女子!$X36="女子_"&amp;'ア．一覧・女'!M$4,入力女子!$AK36="女子_"&amp;'ア．一覧・女'!M$4),"○","")</f>
        <v/>
      </c>
      <c r="N23" s="195" t="str">
        <f>IF(入力女子!BC36="○","○","")</f>
        <v/>
      </c>
      <c r="O23" s="195" t="str">
        <f>IF(入力女子!BD36="★","○","")</f>
        <v/>
      </c>
      <c r="P23" s="195" t="str">
        <f>IF(OR(入力女子!$N36="女子_"&amp;'ア．一覧・女'!P$4,入力女子!$X36="女子_"&amp;'ア．一覧・女'!P$4,入力女子!$AK36="女子_"&amp;'ア．一覧・女'!P$4),"○","")</f>
        <v/>
      </c>
      <c r="Q23" s="195" t="str">
        <f>IF(OR(入力女子!$N36="女子_"&amp;'ア．一覧・女'!Q$4,入力女子!$X36="女子_"&amp;'ア．一覧・女'!Q$4,入力女子!$AK36="女子_"&amp;'ア．一覧・女'!Q$4),"○","")</f>
        <v/>
      </c>
      <c r="R23" s="195" t="str">
        <f>IF(OR(入力女子!$N36="女子_"&amp;'ア．一覧・女'!R$4,入力女子!$X36="女子_"&amp;'ア．一覧・女'!R$4,入力女子!$AK36="女子_"&amp;'ア．一覧・女'!R$4),"○","")</f>
        <v/>
      </c>
      <c r="S23" s="195" t="str">
        <f>IF(OR(入力女子!$N36="女子_"&amp;'ア．一覧・女'!S$4,入力女子!$X36="女子_"&amp;'ア．一覧・女'!S$4,入力女子!$AK36="女子_"&amp;'ア．一覧・女'!S$4),"○","")</f>
        <v/>
      </c>
      <c r="T23" s="195" t="str">
        <f>IF(OR(入力女子!$N36="女子_"&amp;'ア．一覧・女'!T$4&amp;"(4.000kg)",入力女子!$X36="女子_"&amp;'ア．一覧・女'!T$4&amp;"(4.000kg)",入力女子!$AK36="女子_"&amp;'ア．一覧・女'!T$4&amp;"(4.000kg)"),"○","")</f>
        <v/>
      </c>
      <c r="U23" s="195" t="str">
        <f>IF(OR(入力女子!$N36="女子_"&amp;'ア．一覧・女'!U$4&amp;"(1.000kg)",入力女子!$X36="女子_"&amp;'ア．一覧・女'!U$4&amp;"(1.000kg)",入力女子!$AK36="女子_"&amp;'ア．一覧・女'!U$4&amp;"(1.000kg)"),"○","")</f>
        <v/>
      </c>
      <c r="V23" s="195" t="str">
        <f>IF(OR(入力女子!$N36="女子_"&amp;'ア．一覧・女'!V$4&amp;"(4.000kg)",入力女子!$X36="女子_"&amp;'ア．一覧・女'!V$4&amp;"(4.000kg)",入力女子!$AK36="女子_"&amp;'ア．一覧・女'!V$4&amp;"(4.000kg)"),"○","")</f>
        <v/>
      </c>
      <c r="W23" s="195" t="str">
        <f>IF(OR(入力女子!$N36="女子_"&amp;'ア．一覧・女'!W$4&amp;"(600g)",入力女子!$X36="女子_"&amp;'ア．一覧・女'!W$4&amp;"(600g)",入力女子!$AK36="女子_"&amp;'ア．一覧・女'!W$4&amp;"(600g)"),"○","")</f>
        <v/>
      </c>
      <c r="X23" s="195" t="str">
        <f>IF(OR(入力女子!$N36="女子_"&amp;'ア．一覧・女'!X$4,入力女子!$X36="女子_"&amp;'ア．一覧・女'!X$4,入力女子!$AK36="女子_"&amp;'ア．一覧・女'!X$4),"○","")</f>
        <v/>
      </c>
      <c r="Y23" s="196"/>
    </row>
    <row r="24" spans="1:25" ht="30" customHeight="1">
      <c r="A24" s="341" t="str">
        <f>IF(入力女子!A37="","",入力女子!A37)</f>
        <v/>
      </c>
      <c r="B24" s="192" t="str">
        <f>ASC(IF(入力女子!C37="","",入力女子!C37&amp;"　"&amp;入力女子!D37))</f>
        <v/>
      </c>
      <c r="C24" s="193" t="str">
        <f>IF(B24="","",入力女子!G37)</f>
        <v/>
      </c>
      <c r="D24" s="194" t="str">
        <f>IF(B24="","",入力女子!I37)</f>
        <v/>
      </c>
      <c r="E24" s="195" t="str">
        <f>IF(OR(入力女子!$N37="女子_"&amp;'ア．一覧・女'!E$4,入力女子!$X37="女子_"&amp;'ア．一覧・女'!E$4,入力女子!$AK37="女子_"&amp;'ア．一覧・女'!E$4),"○","")</f>
        <v/>
      </c>
      <c r="F24" s="195" t="str">
        <f>IF(OR(入力女子!$N37="女子_"&amp;'ア．一覧・女'!F$4,入力女子!$X37="女子_"&amp;'ア．一覧・女'!F$4,入力女子!$AK37="女子_"&amp;'ア．一覧・女'!F$4),"○","")</f>
        <v/>
      </c>
      <c r="G24" s="195" t="str">
        <f>IF(OR(入力女子!$N37="女子_"&amp;'ア．一覧・女'!G$4,入力女子!$X37="女子_"&amp;'ア．一覧・女'!G$4,入力女子!$AK37="女子_"&amp;'ア．一覧・女'!G$4),"○","")</f>
        <v/>
      </c>
      <c r="H24" s="195" t="str">
        <f>IF(OR(入力女子!$N37="女子_"&amp;'ア．一覧・女'!H$4,入力女子!$X37="女子_"&amp;'ア．一覧・女'!H$4,入力女子!$AK37="女子_"&amp;'ア．一覧・女'!H$4),"○","")</f>
        <v/>
      </c>
      <c r="I24" s="195" t="str">
        <f>IF(OR(入力女子!$N37="女子_"&amp;'ア．一覧・女'!I$4,入力女子!$X37="女子_"&amp;'ア．一覧・女'!I$4,入力女子!$AK37="女子_"&amp;'ア．一覧・女'!I$4),"○","")</f>
        <v/>
      </c>
      <c r="J24" s="195" t="str">
        <f>IF(OR(入力女子!$N37="女子_"&amp;'ア．一覧・女'!J$4,入力女子!$X37="女子_"&amp;'ア．一覧・女'!J$4,入力女子!$AK37="女子_"&amp;'ア．一覧・女'!J$4),"○","")</f>
        <v/>
      </c>
      <c r="K24" s="195" t="str">
        <f>IF(OR(入力女子!$N37="女子_"&amp;'ア．一覧・女'!K$4&amp;"(0.838m/8.50m)",入力女子!$X37="女子_"&amp;'ア．一覧・女'!K$4&amp;"(0.838m/8.50m)",入力女子!$AK37="女子_"&amp;'ア．一覧・女'!K$4&amp;"(0.838m/8.50m)"),"○","")</f>
        <v/>
      </c>
      <c r="L24" s="195" t="str">
        <f>IF(OR(入力女子!$N37="女子_"&amp;'ア．一覧・女'!L$4&amp;"(0.762m/35.00m)",入力女子!$X37="女子_"&amp;'ア．一覧・女'!L$4&amp;"(0.762m/35.00m)",入力女子!$AK37="女子_"&amp;'ア．一覧・女'!L$4&amp;"(0.762m/35.00m)"),"○","")</f>
        <v/>
      </c>
      <c r="M24" s="195" t="str">
        <f>IF(OR(入力女子!$N37="女子_"&amp;'ア．一覧・女'!M$4,入力女子!$X37="女子_"&amp;'ア．一覧・女'!M$4,入力女子!$AK37="女子_"&amp;'ア．一覧・女'!M$4),"○","")</f>
        <v/>
      </c>
      <c r="N24" s="195" t="str">
        <f>IF(入力女子!BC37="○","○","")</f>
        <v/>
      </c>
      <c r="O24" s="195" t="str">
        <f>IF(入力女子!BD37="★","○","")</f>
        <v/>
      </c>
      <c r="P24" s="195" t="str">
        <f>IF(OR(入力女子!$N37="女子_"&amp;'ア．一覧・女'!P$4,入力女子!$X37="女子_"&amp;'ア．一覧・女'!P$4,入力女子!$AK37="女子_"&amp;'ア．一覧・女'!P$4),"○","")</f>
        <v/>
      </c>
      <c r="Q24" s="195" t="str">
        <f>IF(OR(入力女子!$N37="女子_"&amp;'ア．一覧・女'!Q$4,入力女子!$X37="女子_"&amp;'ア．一覧・女'!Q$4,入力女子!$AK37="女子_"&amp;'ア．一覧・女'!Q$4),"○","")</f>
        <v/>
      </c>
      <c r="R24" s="195" t="str">
        <f>IF(OR(入力女子!$N37="女子_"&amp;'ア．一覧・女'!R$4,入力女子!$X37="女子_"&amp;'ア．一覧・女'!R$4,入力女子!$AK37="女子_"&amp;'ア．一覧・女'!R$4),"○","")</f>
        <v/>
      </c>
      <c r="S24" s="195" t="str">
        <f>IF(OR(入力女子!$N37="女子_"&amp;'ア．一覧・女'!S$4,入力女子!$X37="女子_"&amp;'ア．一覧・女'!S$4,入力女子!$AK37="女子_"&amp;'ア．一覧・女'!S$4),"○","")</f>
        <v/>
      </c>
      <c r="T24" s="195" t="str">
        <f>IF(OR(入力女子!$N37="女子_"&amp;'ア．一覧・女'!T$4&amp;"(4.000kg)",入力女子!$X37="女子_"&amp;'ア．一覧・女'!T$4&amp;"(4.000kg)",入力女子!$AK37="女子_"&amp;'ア．一覧・女'!T$4&amp;"(4.000kg)"),"○","")</f>
        <v/>
      </c>
      <c r="U24" s="195" t="str">
        <f>IF(OR(入力女子!$N37="女子_"&amp;'ア．一覧・女'!U$4&amp;"(1.000kg)",入力女子!$X37="女子_"&amp;'ア．一覧・女'!U$4&amp;"(1.000kg)",入力女子!$AK37="女子_"&amp;'ア．一覧・女'!U$4&amp;"(1.000kg)"),"○","")</f>
        <v/>
      </c>
      <c r="V24" s="195" t="str">
        <f>IF(OR(入力女子!$N37="女子_"&amp;'ア．一覧・女'!V$4&amp;"(4.000kg)",入力女子!$X37="女子_"&amp;'ア．一覧・女'!V$4&amp;"(4.000kg)",入力女子!$AK37="女子_"&amp;'ア．一覧・女'!V$4&amp;"(4.000kg)"),"○","")</f>
        <v/>
      </c>
      <c r="W24" s="195" t="str">
        <f>IF(OR(入力女子!$N37="女子_"&amp;'ア．一覧・女'!W$4&amp;"(600g)",入力女子!$X37="女子_"&amp;'ア．一覧・女'!W$4&amp;"(600g)",入力女子!$AK37="女子_"&amp;'ア．一覧・女'!W$4&amp;"(600g)"),"○","")</f>
        <v/>
      </c>
      <c r="X24" s="195" t="str">
        <f>IF(OR(入力女子!$N37="女子_"&amp;'ア．一覧・女'!X$4,入力女子!$X37="女子_"&amp;'ア．一覧・女'!X$4,入力女子!$AK37="女子_"&amp;'ア．一覧・女'!X$4),"○","")</f>
        <v/>
      </c>
      <c r="Y24" s="196"/>
    </row>
    <row r="25" spans="1:25" ht="30" customHeight="1">
      <c r="A25" s="341" t="str">
        <f>IF(入力女子!A38="","",入力女子!A38)</f>
        <v/>
      </c>
      <c r="B25" s="192" t="str">
        <f>ASC(IF(入力女子!C38="","",入力女子!C38&amp;"　"&amp;入力女子!D38))</f>
        <v/>
      </c>
      <c r="C25" s="193" t="str">
        <f>IF(B25="","",入力女子!G38)</f>
        <v/>
      </c>
      <c r="D25" s="194" t="str">
        <f>IF(B25="","",入力女子!I38)</f>
        <v/>
      </c>
      <c r="E25" s="195" t="str">
        <f>IF(OR(入力女子!$N38="女子_"&amp;'ア．一覧・女'!E$4,入力女子!$X38="女子_"&amp;'ア．一覧・女'!E$4,入力女子!$AK38="女子_"&amp;'ア．一覧・女'!E$4),"○","")</f>
        <v/>
      </c>
      <c r="F25" s="195" t="str">
        <f>IF(OR(入力女子!$N38="女子_"&amp;'ア．一覧・女'!F$4,入力女子!$X38="女子_"&amp;'ア．一覧・女'!F$4,入力女子!$AK38="女子_"&amp;'ア．一覧・女'!F$4),"○","")</f>
        <v/>
      </c>
      <c r="G25" s="195" t="str">
        <f>IF(OR(入力女子!$N38="女子_"&amp;'ア．一覧・女'!G$4,入力女子!$X38="女子_"&amp;'ア．一覧・女'!G$4,入力女子!$AK38="女子_"&amp;'ア．一覧・女'!G$4),"○","")</f>
        <v/>
      </c>
      <c r="H25" s="195" t="str">
        <f>IF(OR(入力女子!$N38="女子_"&amp;'ア．一覧・女'!H$4,入力女子!$X38="女子_"&amp;'ア．一覧・女'!H$4,入力女子!$AK38="女子_"&amp;'ア．一覧・女'!H$4),"○","")</f>
        <v/>
      </c>
      <c r="I25" s="195" t="str">
        <f>IF(OR(入力女子!$N38="女子_"&amp;'ア．一覧・女'!I$4,入力女子!$X38="女子_"&amp;'ア．一覧・女'!I$4,入力女子!$AK38="女子_"&amp;'ア．一覧・女'!I$4),"○","")</f>
        <v/>
      </c>
      <c r="J25" s="195" t="str">
        <f>IF(OR(入力女子!$N38="女子_"&amp;'ア．一覧・女'!J$4,入力女子!$X38="女子_"&amp;'ア．一覧・女'!J$4,入力女子!$AK38="女子_"&amp;'ア．一覧・女'!J$4),"○","")</f>
        <v/>
      </c>
      <c r="K25" s="195" t="str">
        <f>IF(OR(入力女子!$N38="女子_"&amp;'ア．一覧・女'!K$4&amp;"(0.838m/8.50m)",入力女子!$X38="女子_"&amp;'ア．一覧・女'!K$4&amp;"(0.838m/8.50m)",入力女子!$AK38="女子_"&amp;'ア．一覧・女'!K$4&amp;"(0.838m/8.50m)"),"○","")</f>
        <v/>
      </c>
      <c r="L25" s="195" t="str">
        <f>IF(OR(入力女子!$N38="女子_"&amp;'ア．一覧・女'!L$4&amp;"(0.762m/35.00m)",入力女子!$X38="女子_"&amp;'ア．一覧・女'!L$4&amp;"(0.762m/35.00m)",入力女子!$AK38="女子_"&amp;'ア．一覧・女'!L$4&amp;"(0.762m/35.00m)"),"○","")</f>
        <v/>
      </c>
      <c r="M25" s="195" t="str">
        <f>IF(OR(入力女子!$N38="女子_"&amp;'ア．一覧・女'!M$4,入力女子!$X38="女子_"&amp;'ア．一覧・女'!M$4,入力女子!$AK38="女子_"&amp;'ア．一覧・女'!M$4),"○","")</f>
        <v/>
      </c>
      <c r="N25" s="195" t="str">
        <f>IF(入力女子!BC38="○","○","")</f>
        <v/>
      </c>
      <c r="O25" s="195" t="str">
        <f>IF(入力女子!BD38="★","○","")</f>
        <v/>
      </c>
      <c r="P25" s="195" t="str">
        <f>IF(OR(入力女子!$N38="女子_"&amp;'ア．一覧・女'!P$4,入力女子!$X38="女子_"&amp;'ア．一覧・女'!P$4,入力女子!$AK38="女子_"&amp;'ア．一覧・女'!P$4),"○","")</f>
        <v/>
      </c>
      <c r="Q25" s="195" t="str">
        <f>IF(OR(入力女子!$N38="女子_"&amp;'ア．一覧・女'!Q$4,入力女子!$X38="女子_"&amp;'ア．一覧・女'!Q$4,入力女子!$AK38="女子_"&amp;'ア．一覧・女'!Q$4),"○","")</f>
        <v/>
      </c>
      <c r="R25" s="195" t="str">
        <f>IF(OR(入力女子!$N38="女子_"&amp;'ア．一覧・女'!R$4,入力女子!$X38="女子_"&amp;'ア．一覧・女'!R$4,入力女子!$AK38="女子_"&amp;'ア．一覧・女'!R$4),"○","")</f>
        <v/>
      </c>
      <c r="S25" s="195" t="str">
        <f>IF(OR(入力女子!$N38="女子_"&amp;'ア．一覧・女'!S$4,入力女子!$X38="女子_"&amp;'ア．一覧・女'!S$4,入力女子!$AK38="女子_"&amp;'ア．一覧・女'!S$4),"○","")</f>
        <v/>
      </c>
      <c r="T25" s="195" t="str">
        <f>IF(OR(入力女子!$N38="女子_"&amp;'ア．一覧・女'!T$4&amp;"(4.000kg)",入力女子!$X38="女子_"&amp;'ア．一覧・女'!T$4&amp;"(4.000kg)",入力女子!$AK38="女子_"&amp;'ア．一覧・女'!T$4&amp;"(4.000kg)"),"○","")</f>
        <v/>
      </c>
      <c r="U25" s="195" t="str">
        <f>IF(OR(入力女子!$N38="女子_"&amp;'ア．一覧・女'!U$4&amp;"(1.000kg)",入力女子!$X38="女子_"&amp;'ア．一覧・女'!U$4&amp;"(1.000kg)",入力女子!$AK38="女子_"&amp;'ア．一覧・女'!U$4&amp;"(1.000kg)"),"○","")</f>
        <v/>
      </c>
      <c r="V25" s="195" t="str">
        <f>IF(OR(入力女子!$N38="女子_"&amp;'ア．一覧・女'!V$4&amp;"(4.000kg)",入力女子!$X38="女子_"&amp;'ア．一覧・女'!V$4&amp;"(4.000kg)",入力女子!$AK38="女子_"&amp;'ア．一覧・女'!V$4&amp;"(4.000kg)"),"○","")</f>
        <v/>
      </c>
      <c r="W25" s="195" t="str">
        <f>IF(OR(入力女子!$N38="女子_"&amp;'ア．一覧・女'!W$4&amp;"(600g)",入力女子!$X38="女子_"&amp;'ア．一覧・女'!W$4&amp;"(600g)",入力女子!$AK38="女子_"&amp;'ア．一覧・女'!W$4&amp;"(600g)"),"○","")</f>
        <v/>
      </c>
      <c r="X25" s="195" t="str">
        <f>IF(OR(入力女子!$N38="女子_"&amp;'ア．一覧・女'!X$4,入力女子!$X38="女子_"&amp;'ア．一覧・女'!X$4,入力女子!$AK38="女子_"&amp;'ア．一覧・女'!X$4),"○","")</f>
        <v/>
      </c>
      <c r="Y25" s="196"/>
    </row>
    <row r="26" spans="1:25" ht="30" customHeight="1">
      <c r="A26" s="341" t="str">
        <f>IF(入力女子!A39="","",入力女子!A39)</f>
        <v/>
      </c>
      <c r="B26" s="192" t="str">
        <f>ASC(IF(入力女子!C39="","",入力女子!C39&amp;"　"&amp;入力女子!D39))</f>
        <v/>
      </c>
      <c r="C26" s="193" t="str">
        <f>IF(B26="","",入力女子!G39)</f>
        <v/>
      </c>
      <c r="D26" s="194" t="str">
        <f>IF(B26="","",入力女子!I39)</f>
        <v/>
      </c>
      <c r="E26" s="195" t="str">
        <f>IF(OR(入力女子!$N39="女子_"&amp;'ア．一覧・女'!E$4,入力女子!$X39="女子_"&amp;'ア．一覧・女'!E$4,入力女子!$AK39="女子_"&amp;'ア．一覧・女'!E$4),"○","")</f>
        <v/>
      </c>
      <c r="F26" s="195" t="str">
        <f>IF(OR(入力女子!$N39="女子_"&amp;'ア．一覧・女'!F$4,入力女子!$X39="女子_"&amp;'ア．一覧・女'!F$4,入力女子!$AK39="女子_"&amp;'ア．一覧・女'!F$4),"○","")</f>
        <v/>
      </c>
      <c r="G26" s="195" t="str">
        <f>IF(OR(入力女子!$N39="女子_"&amp;'ア．一覧・女'!G$4,入力女子!$X39="女子_"&amp;'ア．一覧・女'!G$4,入力女子!$AK39="女子_"&amp;'ア．一覧・女'!G$4),"○","")</f>
        <v/>
      </c>
      <c r="H26" s="195" t="str">
        <f>IF(OR(入力女子!$N39="女子_"&amp;'ア．一覧・女'!H$4,入力女子!$X39="女子_"&amp;'ア．一覧・女'!H$4,入力女子!$AK39="女子_"&amp;'ア．一覧・女'!H$4),"○","")</f>
        <v/>
      </c>
      <c r="I26" s="195" t="str">
        <f>IF(OR(入力女子!$N39="女子_"&amp;'ア．一覧・女'!I$4,入力女子!$X39="女子_"&amp;'ア．一覧・女'!I$4,入力女子!$AK39="女子_"&amp;'ア．一覧・女'!I$4),"○","")</f>
        <v/>
      </c>
      <c r="J26" s="195" t="str">
        <f>IF(OR(入力女子!$N39="女子_"&amp;'ア．一覧・女'!J$4,入力女子!$X39="女子_"&amp;'ア．一覧・女'!J$4,入力女子!$AK39="女子_"&amp;'ア．一覧・女'!J$4),"○","")</f>
        <v/>
      </c>
      <c r="K26" s="195" t="str">
        <f>IF(OR(入力女子!$N39="女子_"&amp;'ア．一覧・女'!K$4&amp;"(0.838m/8.50m)",入力女子!$X39="女子_"&amp;'ア．一覧・女'!K$4&amp;"(0.838m/8.50m)",入力女子!$AK39="女子_"&amp;'ア．一覧・女'!K$4&amp;"(0.838m/8.50m)"),"○","")</f>
        <v/>
      </c>
      <c r="L26" s="195" t="str">
        <f>IF(OR(入力女子!$N39="女子_"&amp;'ア．一覧・女'!L$4&amp;"(0.762m/35.00m)",入力女子!$X39="女子_"&amp;'ア．一覧・女'!L$4&amp;"(0.762m/35.00m)",入力女子!$AK39="女子_"&amp;'ア．一覧・女'!L$4&amp;"(0.762m/35.00m)"),"○","")</f>
        <v/>
      </c>
      <c r="M26" s="195" t="str">
        <f>IF(OR(入力女子!$N39="女子_"&amp;'ア．一覧・女'!M$4,入力女子!$X39="女子_"&amp;'ア．一覧・女'!M$4,入力女子!$AK39="女子_"&amp;'ア．一覧・女'!M$4),"○","")</f>
        <v/>
      </c>
      <c r="N26" s="195" t="str">
        <f>IF(入力女子!BC39="○","○","")</f>
        <v/>
      </c>
      <c r="O26" s="195" t="str">
        <f>IF(入力女子!BD39="★","○","")</f>
        <v/>
      </c>
      <c r="P26" s="195" t="str">
        <f>IF(OR(入力女子!$N39="女子_"&amp;'ア．一覧・女'!P$4,入力女子!$X39="女子_"&amp;'ア．一覧・女'!P$4,入力女子!$AK39="女子_"&amp;'ア．一覧・女'!P$4),"○","")</f>
        <v/>
      </c>
      <c r="Q26" s="195" t="str">
        <f>IF(OR(入力女子!$N39="女子_"&amp;'ア．一覧・女'!Q$4,入力女子!$X39="女子_"&amp;'ア．一覧・女'!Q$4,入力女子!$AK39="女子_"&amp;'ア．一覧・女'!Q$4),"○","")</f>
        <v/>
      </c>
      <c r="R26" s="195" t="str">
        <f>IF(OR(入力女子!$N39="女子_"&amp;'ア．一覧・女'!R$4,入力女子!$X39="女子_"&amp;'ア．一覧・女'!R$4,入力女子!$AK39="女子_"&amp;'ア．一覧・女'!R$4),"○","")</f>
        <v/>
      </c>
      <c r="S26" s="195" t="str">
        <f>IF(OR(入力女子!$N39="女子_"&amp;'ア．一覧・女'!S$4,入力女子!$X39="女子_"&amp;'ア．一覧・女'!S$4,入力女子!$AK39="女子_"&amp;'ア．一覧・女'!S$4),"○","")</f>
        <v/>
      </c>
      <c r="T26" s="195" t="str">
        <f>IF(OR(入力女子!$N39="女子_"&amp;'ア．一覧・女'!T$4&amp;"(4.000kg)",入力女子!$X39="女子_"&amp;'ア．一覧・女'!T$4&amp;"(4.000kg)",入力女子!$AK39="女子_"&amp;'ア．一覧・女'!T$4&amp;"(4.000kg)"),"○","")</f>
        <v/>
      </c>
      <c r="U26" s="195" t="str">
        <f>IF(OR(入力女子!$N39="女子_"&amp;'ア．一覧・女'!U$4&amp;"(1.000kg)",入力女子!$X39="女子_"&amp;'ア．一覧・女'!U$4&amp;"(1.000kg)",入力女子!$AK39="女子_"&amp;'ア．一覧・女'!U$4&amp;"(1.000kg)"),"○","")</f>
        <v/>
      </c>
      <c r="V26" s="195" t="str">
        <f>IF(OR(入力女子!$N39="女子_"&amp;'ア．一覧・女'!V$4&amp;"(4.000kg)",入力女子!$X39="女子_"&amp;'ア．一覧・女'!V$4&amp;"(4.000kg)",入力女子!$AK39="女子_"&amp;'ア．一覧・女'!V$4&amp;"(4.000kg)"),"○","")</f>
        <v/>
      </c>
      <c r="W26" s="195" t="str">
        <f>IF(OR(入力女子!$N39="女子_"&amp;'ア．一覧・女'!W$4&amp;"(600g)",入力女子!$X39="女子_"&amp;'ア．一覧・女'!W$4&amp;"(600g)",入力女子!$AK39="女子_"&amp;'ア．一覧・女'!W$4&amp;"(600g)"),"○","")</f>
        <v/>
      </c>
      <c r="X26" s="195" t="str">
        <f>IF(OR(入力女子!$N39="女子_"&amp;'ア．一覧・女'!X$4,入力女子!$X39="女子_"&amp;'ア．一覧・女'!X$4,入力女子!$AK39="女子_"&amp;'ア．一覧・女'!X$4),"○","")</f>
        <v/>
      </c>
      <c r="Y26" s="196"/>
    </row>
    <row r="27" spans="1:25" ht="30" customHeight="1">
      <c r="A27" s="341" t="str">
        <f>IF(入力女子!A40="","",入力女子!A40)</f>
        <v/>
      </c>
      <c r="B27" s="192" t="str">
        <f>ASC(IF(入力女子!C40="","",入力女子!C40&amp;"　"&amp;入力女子!D40))</f>
        <v/>
      </c>
      <c r="C27" s="193" t="str">
        <f>IF(B27="","",入力女子!G40)</f>
        <v/>
      </c>
      <c r="D27" s="194" t="str">
        <f>IF(B27="","",入力女子!I40)</f>
        <v/>
      </c>
      <c r="E27" s="195" t="str">
        <f>IF(OR(入力女子!$N40="女子_"&amp;'ア．一覧・女'!E$4,入力女子!$X40="女子_"&amp;'ア．一覧・女'!E$4,入力女子!$AK40="女子_"&amp;'ア．一覧・女'!E$4),"○","")</f>
        <v/>
      </c>
      <c r="F27" s="195" t="str">
        <f>IF(OR(入力女子!$N40="女子_"&amp;'ア．一覧・女'!F$4,入力女子!$X40="女子_"&amp;'ア．一覧・女'!F$4,入力女子!$AK40="女子_"&amp;'ア．一覧・女'!F$4),"○","")</f>
        <v/>
      </c>
      <c r="G27" s="195" t="str">
        <f>IF(OR(入力女子!$N40="女子_"&amp;'ア．一覧・女'!G$4,入力女子!$X40="女子_"&amp;'ア．一覧・女'!G$4,入力女子!$AK40="女子_"&amp;'ア．一覧・女'!G$4),"○","")</f>
        <v/>
      </c>
      <c r="H27" s="195" t="str">
        <f>IF(OR(入力女子!$N40="女子_"&amp;'ア．一覧・女'!H$4,入力女子!$X40="女子_"&amp;'ア．一覧・女'!H$4,入力女子!$AK40="女子_"&amp;'ア．一覧・女'!H$4),"○","")</f>
        <v/>
      </c>
      <c r="I27" s="195" t="str">
        <f>IF(OR(入力女子!$N40="女子_"&amp;'ア．一覧・女'!I$4,入力女子!$X40="女子_"&amp;'ア．一覧・女'!I$4,入力女子!$AK40="女子_"&amp;'ア．一覧・女'!I$4),"○","")</f>
        <v/>
      </c>
      <c r="J27" s="195" t="str">
        <f>IF(OR(入力女子!$N40="女子_"&amp;'ア．一覧・女'!J$4,入力女子!$X40="女子_"&amp;'ア．一覧・女'!J$4,入力女子!$AK40="女子_"&amp;'ア．一覧・女'!J$4),"○","")</f>
        <v/>
      </c>
      <c r="K27" s="195" t="str">
        <f>IF(OR(入力女子!$N40="女子_"&amp;'ア．一覧・女'!K$4&amp;"(0.838m/8.50m)",入力女子!$X40="女子_"&amp;'ア．一覧・女'!K$4&amp;"(0.838m/8.50m)",入力女子!$AK40="女子_"&amp;'ア．一覧・女'!K$4&amp;"(0.838m/8.50m)"),"○","")</f>
        <v/>
      </c>
      <c r="L27" s="195" t="str">
        <f>IF(OR(入力女子!$N40="女子_"&amp;'ア．一覧・女'!L$4&amp;"(0.762m/35.00m)",入力女子!$X40="女子_"&amp;'ア．一覧・女'!L$4&amp;"(0.762m/35.00m)",入力女子!$AK40="女子_"&amp;'ア．一覧・女'!L$4&amp;"(0.762m/35.00m)"),"○","")</f>
        <v/>
      </c>
      <c r="M27" s="195" t="str">
        <f>IF(OR(入力女子!$N40="女子_"&amp;'ア．一覧・女'!M$4,入力女子!$X40="女子_"&amp;'ア．一覧・女'!M$4,入力女子!$AK40="女子_"&amp;'ア．一覧・女'!M$4),"○","")</f>
        <v/>
      </c>
      <c r="N27" s="195" t="str">
        <f>IF(入力女子!BC40="○","○","")</f>
        <v/>
      </c>
      <c r="O27" s="195" t="str">
        <f>IF(入力女子!BD40="★","○","")</f>
        <v/>
      </c>
      <c r="P27" s="195" t="str">
        <f>IF(OR(入力女子!$N40="女子_"&amp;'ア．一覧・女'!P$4,入力女子!$X40="女子_"&amp;'ア．一覧・女'!P$4,入力女子!$AK40="女子_"&amp;'ア．一覧・女'!P$4),"○","")</f>
        <v/>
      </c>
      <c r="Q27" s="195" t="str">
        <f>IF(OR(入力女子!$N40="女子_"&amp;'ア．一覧・女'!Q$4,入力女子!$X40="女子_"&amp;'ア．一覧・女'!Q$4,入力女子!$AK40="女子_"&amp;'ア．一覧・女'!Q$4),"○","")</f>
        <v/>
      </c>
      <c r="R27" s="195" t="str">
        <f>IF(OR(入力女子!$N40="女子_"&amp;'ア．一覧・女'!R$4,入力女子!$X40="女子_"&amp;'ア．一覧・女'!R$4,入力女子!$AK40="女子_"&amp;'ア．一覧・女'!R$4),"○","")</f>
        <v/>
      </c>
      <c r="S27" s="195" t="str">
        <f>IF(OR(入力女子!$N40="女子_"&amp;'ア．一覧・女'!S$4,入力女子!$X40="女子_"&amp;'ア．一覧・女'!S$4,入力女子!$AK40="女子_"&amp;'ア．一覧・女'!S$4),"○","")</f>
        <v/>
      </c>
      <c r="T27" s="195" t="str">
        <f>IF(OR(入力女子!$N40="女子_"&amp;'ア．一覧・女'!T$4&amp;"(4.000kg)",入力女子!$X40="女子_"&amp;'ア．一覧・女'!T$4&amp;"(4.000kg)",入力女子!$AK40="女子_"&amp;'ア．一覧・女'!T$4&amp;"(4.000kg)"),"○","")</f>
        <v/>
      </c>
      <c r="U27" s="195" t="str">
        <f>IF(OR(入力女子!$N40="女子_"&amp;'ア．一覧・女'!U$4&amp;"(1.000kg)",入力女子!$X40="女子_"&amp;'ア．一覧・女'!U$4&amp;"(1.000kg)",入力女子!$AK40="女子_"&amp;'ア．一覧・女'!U$4&amp;"(1.000kg)"),"○","")</f>
        <v/>
      </c>
      <c r="V27" s="195" t="str">
        <f>IF(OR(入力女子!$N40="女子_"&amp;'ア．一覧・女'!V$4&amp;"(4.000kg)",入力女子!$X40="女子_"&amp;'ア．一覧・女'!V$4&amp;"(4.000kg)",入力女子!$AK40="女子_"&amp;'ア．一覧・女'!V$4&amp;"(4.000kg)"),"○","")</f>
        <v/>
      </c>
      <c r="W27" s="195" t="str">
        <f>IF(OR(入力女子!$N40="女子_"&amp;'ア．一覧・女'!W$4&amp;"(600g)",入力女子!$X40="女子_"&amp;'ア．一覧・女'!W$4&amp;"(600g)",入力女子!$AK40="女子_"&amp;'ア．一覧・女'!W$4&amp;"(600g)"),"○","")</f>
        <v/>
      </c>
      <c r="X27" s="195" t="str">
        <f>IF(OR(入力女子!$N40="女子_"&amp;'ア．一覧・女'!X$4,入力女子!$X40="女子_"&amp;'ア．一覧・女'!X$4,入力女子!$AK40="女子_"&amp;'ア．一覧・女'!X$4),"○","")</f>
        <v/>
      </c>
      <c r="Y27" s="196"/>
    </row>
    <row r="28" spans="1:25" ht="30" customHeight="1">
      <c r="A28" s="341" t="str">
        <f>IF(入力女子!A41="","",入力女子!A41)</f>
        <v/>
      </c>
      <c r="B28" s="192" t="str">
        <f>ASC(IF(入力女子!C41="","",入力女子!C41&amp;"　"&amp;入力女子!D41))</f>
        <v/>
      </c>
      <c r="C28" s="193" t="str">
        <f>IF(B28="","",入力女子!G41)</f>
        <v/>
      </c>
      <c r="D28" s="194" t="str">
        <f>IF(B28="","",入力女子!I41)</f>
        <v/>
      </c>
      <c r="E28" s="195" t="str">
        <f>IF(OR(入力女子!$N41="女子_"&amp;'ア．一覧・女'!E$4,入力女子!$X41="女子_"&amp;'ア．一覧・女'!E$4,入力女子!$AK41="女子_"&amp;'ア．一覧・女'!E$4),"○","")</f>
        <v/>
      </c>
      <c r="F28" s="195" t="str">
        <f>IF(OR(入力女子!$N41="女子_"&amp;'ア．一覧・女'!F$4,入力女子!$X41="女子_"&amp;'ア．一覧・女'!F$4,入力女子!$AK41="女子_"&amp;'ア．一覧・女'!F$4),"○","")</f>
        <v/>
      </c>
      <c r="G28" s="195" t="str">
        <f>IF(OR(入力女子!$N41="女子_"&amp;'ア．一覧・女'!G$4,入力女子!$X41="女子_"&amp;'ア．一覧・女'!G$4,入力女子!$AK41="女子_"&amp;'ア．一覧・女'!G$4),"○","")</f>
        <v/>
      </c>
      <c r="H28" s="195" t="str">
        <f>IF(OR(入力女子!$N41="女子_"&amp;'ア．一覧・女'!H$4,入力女子!$X41="女子_"&amp;'ア．一覧・女'!H$4,入力女子!$AK41="女子_"&amp;'ア．一覧・女'!H$4),"○","")</f>
        <v/>
      </c>
      <c r="I28" s="195" t="str">
        <f>IF(OR(入力女子!$N41="女子_"&amp;'ア．一覧・女'!I$4,入力女子!$X41="女子_"&amp;'ア．一覧・女'!I$4,入力女子!$AK41="女子_"&amp;'ア．一覧・女'!I$4),"○","")</f>
        <v/>
      </c>
      <c r="J28" s="195" t="str">
        <f>IF(OR(入力女子!$N41="女子_"&amp;'ア．一覧・女'!J$4,入力女子!$X41="女子_"&amp;'ア．一覧・女'!J$4,入力女子!$AK41="女子_"&amp;'ア．一覧・女'!J$4),"○","")</f>
        <v/>
      </c>
      <c r="K28" s="195" t="str">
        <f>IF(OR(入力女子!$N41="女子_"&amp;'ア．一覧・女'!K$4&amp;"(0.838m/8.50m)",入力女子!$X41="女子_"&amp;'ア．一覧・女'!K$4&amp;"(0.838m/8.50m)",入力女子!$AK41="女子_"&amp;'ア．一覧・女'!K$4&amp;"(0.838m/8.50m)"),"○","")</f>
        <v/>
      </c>
      <c r="L28" s="195" t="str">
        <f>IF(OR(入力女子!$N41="女子_"&amp;'ア．一覧・女'!L$4&amp;"(0.762m/35.00m)",入力女子!$X41="女子_"&amp;'ア．一覧・女'!L$4&amp;"(0.762m/35.00m)",入力女子!$AK41="女子_"&amp;'ア．一覧・女'!L$4&amp;"(0.762m/35.00m)"),"○","")</f>
        <v/>
      </c>
      <c r="M28" s="195" t="str">
        <f>IF(OR(入力女子!$N41="女子_"&amp;'ア．一覧・女'!M$4,入力女子!$X41="女子_"&amp;'ア．一覧・女'!M$4,入力女子!$AK41="女子_"&amp;'ア．一覧・女'!M$4),"○","")</f>
        <v/>
      </c>
      <c r="N28" s="195" t="str">
        <f>IF(入力女子!BC41="○","○","")</f>
        <v/>
      </c>
      <c r="O28" s="195" t="str">
        <f>IF(入力女子!BD41="★","○","")</f>
        <v/>
      </c>
      <c r="P28" s="195" t="str">
        <f>IF(OR(入力女子!$N41="女子_"&amp;'ア．一覧・女'!P$4,入力女子!$X41="女子_"&amp;'ア．一覧・女'!P$4,入力女子!$AK41="女子_"&amp;'ア．一覧・女'!P$4),"○","")</f>
        <v/>
      </c>
      <c r="Q28" s="195" t="str">
        <f>IF(OR(入力女子!$N41="女子_"&amp;'ア．一覧・女'!Q$4,入力女子!$X41="女子_"&amp;'ア．一覧・女'!Q$4,入力女子!$AK41="女子_"&amp;'ア．一覧・女'!Q$4),"○","")</f>
        <v/>
      </c>
      <c r="R28" s="195" t="str">
        <f>IF(OR(入力女子!$N41="女子_"&amp;'ア．一覧・女'!R$4,入力女子!$X41="女子_"&amp;'ア．一覧・女'!R$4,入力女子!$AK41="女子_"&amp;'ア．一覧・女'!R$4),"○","")</f>
        <v/>
      </c>
      <c r="S28" s="195" t="str">
        <f>IF(OR(入力女子!$N41="女子_"&amp;'ア．一覧・女'!S$4,入力女子!$X41="女子_"&amp;'ア．一覧・女'!S$4,入力女子!$AK41="女子_"&amp;'ア．一覧・女'!S$4),"○","")</f>
        <v/>
      </c>
      <c r="T28" s="195" t="str">
        <f>IF(OR(入力女子!$N41="女子_"&amp;'ア．一覧・女'!T$4&amp;"(4.000kg)",入力女子!$X41="女子_"&amp;'ア．一覧・女'!T$4&amp;"(4.000kg)",入力女子!$AK41="女子_"&amp;'ア．一覧・女'!T$4&amp;"(4.000kg)"),"○","")</f>
        <v/>
      </c>
      <c r="U28" s="195" t="str">
        <f>IF(OR(入力女子!$N41="女子_"&amp;'ア．一覧・女'!U$4&amp;"(1.000kg)",入力女子!$X41="女子_"&amp;'ア．一覧・女'!U$4&amp;"(1.000kg)",入力女子!$AK41="女子_"&amp;'ア．一覧・女'!U$4&amp;"(1.000kg)"),"○","")</f>
        <v/>
      </c>
      <c r="V28" s="195" t="str">
        <f>IF(OR(入力女子!$N41="女子_"&amp;'ア．一覧・女'!V$4&amp;"(4.000kg)",入力女子!$X41="女子_"&amp;'ア．一覧・女'!V$4&amp;"(4.000kg)",入力女子!$AK41="女子_"&amp;'ア．一覧・女'!V$4&amp;"(4.000kg)"),"○","")</f>
        <v/>
      </c>
      <c r="W28" s="195" t="str">
        <f>IF(OR(入力女子!$N41="女子_"&amp;'ア．一覧・女'!W$4&amp;"(600g)",入力女子!$X41="女子_"&amp;'ア．一覧・女'!W$4&amp;"(600g)",入力女子!$AK41="女子_"&amp;'ア．一覧・女'!W$4&amp;"(600g)"),"○","")</f>
        <v/>
      </c>
      <c r="X28" s="195" t="str">
        <f>IF(OR(入力女子!$N41="女子_"&amp;'ア．一覧・女'!X$4,入力女子!$X41="女子_"&amp;'ア．一覧・女'!X$4,入力女子!$AK41="女子_"&amp;'ア．一覧・女'!X$4),"○","")</f>
        <v/>
      </c>
      <c r="Y28" s="196"/>
    </row>
    <row r="29" spans="1:25" ht="30" customHeight="1">
      <c r="A29" s="341" t="str">
        <f>IF(入力女子!A42="","",入力女子!A42)</f>
        <v/>
      </c>
      <c r="B29" s="192" t="str">
        <f>ASC(IF(入力女子!C42="","",入力女子!C42&amp;"　"&amp;入力女子!D42))</f>
        <v/>
      </c>
      <c r="C29" s="193" t="str">
        <f>IF(B29="","",入力女子!G42)</f>
        <v/>
      </c>
      <c r="D29" s="194" t="str">
        <f>IF(B29="","",入力女子!I42)</f>
        <v/>
      </c>
      <c r="E29" s="195" t="str">
        <f>IF(OR(入力女子!$N42="女子_"&amp;'ア．一覧・女'!E$4,入力女子!$X42="女子_"&amp;'ア．一覧・女'!E$4,入力女子!$AK42="女子_"&amp;'ア．一覧・女'!E$4),"○","")</f>
        <v/>
      </c>
      <c r="F29" s="195" t="str">
        <f>IF(OR(入力女子!$N42="女子_"&amp;'ア．一覧・女'!F$4,入力女子!$X42="女子_"&amp;'ア．一覧・女'!F$4,入力女子!$AK42="女子_"&amp;'ア．一覧・女'!F$4),"○","")</f>
        <v/>
      </c>
      <c r="G29" s="195" t="str">
        <f>IF(OR(入力女子!$N42="女子_"&amp;'ア．一覧・女'!G$4,入力女子!$X42="女子_"&amp;'ア．一覧・女'!G$4,入力女子!$AK42="女子_"&amp;'ア．一覧・女'!G$4),"○","")</f>
        <v/>
      </c>
      <c r="H29" s="195" t="str">
        <f>IF(OR(入力女子!$N42="女子_"&amp;'ア．一覧・女'!H$4,入力女子!$X42="女子_"&amp;'ア．一覧・女'!H$4,入力女子!$AK42="女子_"&amp;'ア．一覧・女'!H$4),"○","")</f>
        <v/>
      </c>
      <c r="I29" s="195" t="str">
        <f>IF(OR(入力女子!$N42="女子_"&amp;'ア．一覧・女'!I$4,入力女子!$X42="女子_"&amp;'ア．一覧・女'!I$4,入力女子!$AK42="女子_"&amp;'ア．一覧・女'!I$4),"○","")</f>
        <v/>
      </c>
      <c r="J29" s="195" t="str">
        <f>IF(OR(入力女子!$N42="女子_"&amp;'ア．一覧・女'!J$4,入力女子!$X42="女子_"&amp;'ア．一覧・女'!J$4,入力女子!$AK42="女子_"&amp;'ア．一覧・女'!J$4),"○","")</f>
        <v/>
      </c>
      <c r="K29" s="195" t="str">
        <f>IF(OR(入力女子!$N42="女子_"&amp;'ア．一覧・女'!K$4&amp;"(0.838m/8.50m)",入力女子!$X42="女子_"&amp;'ア．一覧・女'!K$4&amp;"(0.838m/8.50m)",入力女子!$AK42="女子_"&amp;'ア．一覧・女'!K$4&amp;"(0.838m/8.50m)"),"○","")</f>
        <v/>
      </c>
      <c r="L29" s="195" t="str">
        <f>IF(OR(入力女子!$N42="女子_"&amp;'ア．一覧・女'!L$4&amp;"(0.762m/35.00m)",入力女子!$X42="女子_"&amp;'ア．一覧・女'!L$4&amp;"(0.762m/35.00m)",入力女子!$AK42="女子_"&amp;'ア．一覧・女'!L$4&amp;"(0.762m/35.00m)"),"○","")</f>
        <v/>
      </c>
      <c r="M29" s="195" t="str">
        <f>IF(OR(入力女子!$N42="女子_"&amp;'ア．一覧・女'!M$4,入力女子!$X42="女子_"&amp;'ア．一覧・女'!M$4,入力女子!$AK42="女子_"&amp;'ア．一覧・女'!M$4),"○","")</f>
        <v/>
      </c>
      <c r="N29" s="195" t="str">
        <f>IF(入力女子!BC42="○","○","")</f>
        <v/>
      </c>
      <c r="O29" s="195" t="str">
        <f>IF(入力女子!BD42="★","○","")</f>
        <v/>
      </c>
      <c r="P29" s="195" t="str">
        <f>IF(OR(入力女子!$N42="女子_"&amp;'ア．一覧・女'!P$4,入力女子!$X42="女子_"&amp;'ア．一覧・女'!P$4,入力女子!$AK42="女子_"&amp;'ア．一覧・女'!P$4),"○","")</f>
        <v/>
      </c>
      <c r="Q29" s="195" t="str">
        <f>IF(OR(入力女子!$N42="女子_"&amp;'ア．一覧・女'!Q$4,入力女子!$X42="女子_"&amp;'ア．一覧・女'!Q$4,入力女子!$AK42="女子_"&amp;'ア．一覧・女'!Q$4),"○","")</f>
        <v/>
      </c>
      <c r="R29" s="195" t="str">
        <f>IF(OR(入力女子!$N42="女子_"&amp;'ア．一覧・女'!R$4,入力女子!$X42="女子_"&amp;'ア．一覧・女'!R$4,入力女子!$AK42="女子_"&amp;'ア．一覧・女'!R$4),"○","")</f>
        <v/>
      </c>
      <c r="S29" s="195" t="str">
        <f>IF(OR(入力女子!$N42="女子_"&amp;'ア．一覧・女'!S$4,入力女子!$X42="女子_"&amp;'ア．一覧・女'!S$4,入力女子!$AK42="女子_"&amp;'ア．一覧・女'!S$4),"○","")</f>
        <v/>
      </c>
      <c r="T29" s="195" t="str">
        <f>IF(OR(入力女子!$N42="女子_"&amp;'ア．一覧・女'!T$4&amp;"(4.000kg)",入力女子!$X42="女子_"&amp;'ア．一覧・女'!T$4&amp;"(4.000kg)",入力女子!$AK42="女子_"&amp;'ア．一覧・女'!T$4&amp;"(4.000kg)"),"○","")</f>
        <v/>
      </c>
      <c r="U29" s="195" t="str">
        <f>IF(OR(入力女子!$N42="女子_"&amp;'ア．一覧・女'!U$4&amp;"(1.000kg)",入力女子!$X42="女子_"&amp;'ア．一覧・女'!U$4&amp;"(1.000kg)",入力女子!$AK42="女子_"&amp;'ア．一覧・女'!U$4&amp;"(1.000kg)"),"○","")</f>
        <v/>
      </c>
      <c r="V29" s="195" t="str">
        <f>IF(OR(入力女子!$N42="女子_"&amp;'ア．一覧・女'!V$4&amp;"(4.000kg)",入力女子!$X42="女子_"&amp;'ア．一覧・女'!V$4&amp;"(4.000kg)",入力女子!$AK42="女子_"&amp;'ア．一覧・女'!V$4&amp;"(4.000kg)"),"○","")</f>
        <v/>
      </c>
      <c r="W29" s="195" t="str">
        <f>IF(OR(入力女子!$N42="女子_"&amp;'ア．一覧・女'!W$4&amp;"(600g)",入力女子!$X42="女子_"&amp;'ア．一覧・女'!W$4&amp;"(600g)",入力女子!$AK42="女子_"&amp;'ア．一覧・女'!W$4&amp;"(600g)"),"○","")</f>
        <v/>
      </c>
      <c r="X29" s="195" t="str">
        <f>IF(OR(入力女子!$N42="女子_"&amp;'ア．一覧・女'!X$4,入力女子!$X42="女子_"&amp;'ア．一覧・女'!X$4,入力女子!$AK42="女子_"&amp;'ア．一覧・女'!X$4),"○","")</f>
        <v/>
      </c>
      <c r="Y29" s="196"/>
    </row>
    <row r="30" spans="1:25" ht="30" customHeight="1">
      <c r="A30" s="341" t="str">
        <f>IF(入力女子!A43="","",入力女子!A43)</f>
        <v/>
      </c>
      <c r="B30" s="192" t="str">
        <f>ASC(IF(入力女子!C43="","",入力女子!C43&amp;"　"&amp;入力女子!D43))</f>
        <v/>
      </c>
      <c r="C30" s="193" t="str">
        <f>IF(B30="","",入力女子!G43)</f>
        <v/>
      </c>
      <c r="D30" s="194" t="str">
        <f>IF(B30="","",入力女子!I43)</f>
        <v/>
      </c>
      <c r="E30" s="195" t="str">
        <f>IF(OR(入力女子!$N43="女子_"&amp;'ア．一覧・女'!E$4,入力女子!$X43="女子_"&amp;'ア．一覧・女'!E$4,入力女子!$AK43="女子_"&amp;'ア．一覧・女'!E$4),"○","")</f>
        <v/>
      </c>
      <c r="F30" s="195" t="str">
        <f>IF(OR(入力女子!$N43="女子_"&amp;'ア．一覧・女'!F$4,入力女子!$X43="女子_"&amp;'ア．一覧・女'!F$4,入力女子!$AK43="女子_"&amp;'ア．一覧・女'!F$4),"○","")</f>
        <v/>
      </c>
      <c r="G30" s="195" t="str">
        <f>IF(OR(入力女子!$N43="女子_"&amp;'ア．一覧・女'!G$4,入力女子!$X43="女子_"&amp;'ア．一覧・女'!G$4,入力女子!$AK43="女子_"&amp;'ア．一覧・女'!G$4),"○","")</f>
        <v/>
      </c>
      <c r="H30" s="195" t="str">
        <f>IF(OR(入力女子!$N43="女子_"&amp;'ア．一覧・女'!H$4,入力女子!$X43="女子_"&amp;'ア．一覧・女'!H$4,入力女子!$AK43="女子_"&amp;'ア．一覧・女'!H$4),"○","")</f>
        <v/>
      </c>
      <c r="I30" s="195" t="str">
        <f>IF(OR(入力女子!$N43="女子_"&amp;'ア．一覧・女'!I$4,入力女子!$X43="女子_"&amp;'ア．一覧・女'!I$4,入力女子!$AK43="女子_"&amp;'ア．一覧・女'!I$4),"○","")</f>
        <v/>
      </c>
      <c r="J30" s="195" t="str">
        <f>IF(OR(入力女子!$N43="女子_"&amp;'ア．一覧・女'!J$4,入力女子!$X43="女子_"&amp;'ア．一覧・女'!J$4,入力女子!$AK43="女子_"&amp;'ア．一覧・女'!J$4),"○","")</f>
        <v/>
      </c>
      <c r="K30" s="195" t="str">
        <f>IF(OR(入力女子!$N43="女子_"&amp;'ア．一覧・女'!K$4&amp;"(0.838m/8.50m)",入力女子!$X43="女子_"&amp;'ア．一覧・女'!K$4&amp;"(0.838m/8.50m)",入力女子!$AK43="女子_"&amp;'ア．一覧・女'!K$4&amp;"(0.838m/8.50m)"),"○","")</f>
        <v/>
      </c>
      <c r="L30" s="195" t="str">
        <f>IF(OR(入力女子!$N43="女子_"&amp;'ア．一覧・女'!L$4&amp;"(0.762m/35.00m)",入力女子!$X43="女子_"&amp;'ア．一覧・女'!L$4&amp;"(0.762m/35.00m)",入力女子!$AK43="女子_"&amp;'ア．一覧・女'!L$4&amp;"(0.762m/35.00m)"),"○","")</f>
        <v/>
      </c>
      <c r="M30" s="195" t="str">
        <f>IF(OR(入力女子!$N43="女子_"&amp;'ア．一覧・女'!M$4,入力女子!$X43="女子_"&amp;'ア．一覧・女'!M$4,入力女子!$AK43="女子_"&amp;'ア．一覧・女'!M$4),"○","")</f>
        <v/>
      </c>
      <c r="N30" s="195" t="str">
        <f>IF(入力女子!BC43="○","○","")</f>
        <v/>
      </c>
      <c r="O30" s="195" t="str">
        <f>IF(入力女子!BD43="★","○","")</f>
        <v/>
      </c>
      <c r="P30" s="195" t="str">
        <f>IF(OR(入力女子!$N43="女子_"&amp;'ア．一覧・女'!P$4,入力女子!$X43="女子_"&amp;'ア．一覧・女'!P$4,入力女子!$AK43="女子_"&amp;'ア．一覧・女'!P$4),"○","")</f>
        <v/>
      </c>
      <c r="Q30" s="195" t="str">
        <f>IF(OR(入力女子!$N43="女子_"&amp;'ア．一覧・女'!Q$4,入力女子!$X43="女子_"&amp;'ア．一覧・女'!Q$4,入力女子!$AK43="女子_"&amp;'ア．一覧・女'!Q$4),"○","")</f>
        <v/>
      </c>
      <c r="R30" s="195" t="str">
        <f>IF(OR(入力女子!$N43="女子_"&amp;'ア．一覧・女'!R$4,入力女子!$X43="女子_"&amp;'ア．一覧・女'!R$4,入力女子!$AK43="女子_"&amp;'ア．一覧・女'!R$4),"○","")</f>
        <v/>
      </c>
      <c r="S30" s="195" t="str">
        <f>IF(OR(入力女子!$N43="女子_"&amp;'ア．一覧・女'!S$4,入力女子!$X43="女子_"&amp;'ア．一覧・女'!S$4,入力女子!$AK43="女子_"&amp;'ア．一覧・女'!S$4),"○","")</f>
        <v/>
      </c>
      <c r="T30" s="195" t="str">
        <f>IF(OR(入力女子!$N43="女子_"&amp;'ア．一覧・女'!T$4&amp;"(4.000kg)",入力女子!$X43="女子_"&amp;'ア．一覧・女'!T$4&amp;"(4.000kg)",入力女子!$AK43="女子_"&amp;'ア．一覧・女'!T$4&amp;"(4.000kg)"),"○","")</f>
        <v/>
      </c>
      <c r="U30" s="195" t="str">
        <f>IF(OR(入力女子!$N43="女子_"&amp;'ア．一覧・女'!U$4&amp;"(1.000kg)",入力女子!$X43="女子_"&amp;'ア．一覧・女'!U$4&amp;"(1.000kg)",入力女子!$AK43="女子_"&amp;'ア．一覧・女'!U$4&amp;"(1.000kg)"),"○","")</f>
        <v/>
      </c>
      <c r="V30" s="195" t="str">
        <f>IF(OR(入力女子!$N43="女子_"&amp;'ア．一覧・女'!V$4&amp;"(4.000kg)",入力女子!$X43="女子_"&amp;'ア．一覧・女'!V$4&amp;"(4.000kg)",入力女子!$AK43="女子_"&amp;'ア．一覧・女'!V$4&amp;"(4.000kg)"),"○","")</f>
        <v/>
      </c>
      <c r="W30" s="195" t="str">
        <f>IF(OR(入力女子!$N43="女子_"&amp;'ア．一覧・女'!W$4&amp;"(600g)",入力女子!$X43="女子_"&amp;'ア．一覧・女'!W$4&amp;"(600g)",入力女子!$AK43="女子_"&amp;'ア．一覧・女'!W$4&amp;"(600g)"),"○","")</f>
        <v/>
      </c>
      <c r="X30" s="195" t="str">
        <f>IF(OR(入力女子!$N43="女子_"&amp;'ア．一覧・女'!X$4,入力女子!$X43="女子_"&amp;'ア．一覧・女'!X$4,入力女子!$AK43="女子_"&amp;'ア．一覧・女'!X$4),"○","")</f>
        <v/>
      </c>
      <c r="Y30" s="196"/>
    </row>
    <row r="31" spans="1:25" ht="27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</row>
    <row r="32" spans="1:25" ht="27" customHeight="1">
      <c r="A32" s="580" t="s">
        <v>153</v>
      </c>
      <c r="B32" s="580"/>
      <c r="C32" s="580"/>
      <c r="D32" s="580"/>
      <c r="E32" s="580"/>
      <c r="F32" s="580"/>
      <c r="G32" s="184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</row>
    <row r="33" spans="1:25" ht="27" customHeight="1">
      <c r="A33" s="185" t="s">
        <v>154</v>
      </c>
      <c r="B33" s="570" t="str">
        <f>入力女子!C3</f>
        <v/>
      </c>
      <c r="C33" s="570"/>
      <c r="D33" s="570"/>
      <c r="E33" s="570"/>
      <c r="F33" s="176"/>
      <c r="G33" s="568" t="s">
        <v>155</v>
      </c>
      <c r="H33" s="568"/>
      <c r="I33" s="568"/>
      <c r="J33" s="568"/>
      <c r="K33" s="569" t="str">
        <f>入力女子!C6</f>
        <v/>
      </c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343"/>
      <c r="Y33" s="343"/>
    </row>
    <row r="34" spans="1:25" ht="6" customHeight="1">
      <c r="A34" s="186"/>
      <c r="B34" s="176"/>
      <c r="C34" s="176"/>
      <c r="D34" s="176"/>
      <c r="E34" s="176"/>
      <c r="F34" s="187"/>
      <c r="G34" s="187"/>
      <c r="H34" s="187"/>
      <c r="I34" s="187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</row>
    <row r="35" spans="1:25" ht="27" customHeight="1">
      <c r="A35" s="185" t="s">
        <v>156</v>
      </c>
      <c r="B35" s="567" t="str">
        <f>入力女子!C4</f>
        <v/>
      </c>
      <c r="C35" s="567"/>
      <c r="D35" s="188" t="s">
        <v>157</v>
      </c>
      <c r="E35" s="176"/>
      <c r="F35" s="176"/>
      <c r="G35" s="568" t="s">
        <v>158</v>
      </c>
      <c r="H35" s="568"/>
      <c r="I35" s="568"/>
      <c r="J35" s="568"/>
      <c r="K35" s="595" t="str">
        <f>入力女子!C7</f>
        <v/>
      </c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188" t="s">
        <v>157</v>
      </c>
    </row>
  </sheetData>
  <mergeCells count="33">
    <mergeCell ref="X4:X5"/>
    <mergeCell ref="T4:T5"/>
    <mergeCell ref="Q4:Q5"/>
    <mergeCell ref="J4:J5"/>
    <mergeCell ref="S4:S5"/>
    <mergeCell ref="C2:R2"/>
    <mergeCell ref="E4:E5"/>
    <mergeCell ref="F4:F5"/>
    <mergeCell ref="G4:G5"/>
    <mergeCell ref="H4:H5"/>
    <mergeCell ref="E3:W3"/>
    <mergeCell ref="W4:W5"/>
    <mergeCell ref="B35:C35"/>
    <mergeCell ref="G35:J35"/>
    <mergeCell ref="K35:V35"/>
    <mergeCell ref="U4:U5"/>
    <mergeCell ref="V4:V5"/>
    <mergeCell ref="M4:M5"/>
    <mergeCell ref="N4:N5"/>
    <mergeCell ref="A32:F32"/>
    <mergeCell ref="B33:E33"/>
    <mergeCell ref="G33:J33"/>
    <mergeCell ref="O4:O5"/>
    <mergeCell ref="L4:L5"/>
    <mergeCell ref="I4:I5"/>
    <mergeCell ref="P4:P5"/>
    <mergeCell ref="D3:D5"/>
    <mergeCell ref="K33:W33"/>
    <mergeCell ref="B3:B5"/>
    <mergeCell ref="R4:R5"/>
    <mergeCell ref="A3:A5"/>
    <mergeCell ref="K4:K5"/>
    <mergeCell ref="C3:C5"/>
  </mergeCells>
  <phoneticPr fontId="9"/>
  <printOptions horizontalCentered="1" verticalCentered="1"/>
  <pageMargins left="0.59055118110236227" right="0.39370078740157483" top="0.39370078740157483" bottom="0.39370078740157483" header="0.82677165354330717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9F38-612C-43C7-A4E9-CB9ADA42424D}">
  <sheetPr>
    <tabColor rgb="FFFFC000"/>
  </sheetPr>
  <dimension ref="A1:AB54"/>
  <sheetViews>
    <sheetView view="pageBreakPreview" zoomScaleNormal="100" zoomScaleSheetLayoutView="100" workbookViewId="0">
      <selection activeCell="AA4" sqref="AA4"/>
    </sheetView>
  </sheetViews>
  <sheetFormatPr defaultColWidth="3.77734375" defaultRowHeight="14.4"/>
  <cols>
    <col min="1" max="28" width="3.6640625" style="356" customWidth="1"/>
    <col min="29" max="255" width="3.77734375" style="356"/>
    <col min="256" max="256" width="3.77734375" style="356" customWidth="1"/>
    <col min="257" max="275" width="3.77734375" style="356"/>
    <col min="276" max="276" width="0" style="356" hidden="1" customWidth="1"/>
    <col min="277" max="511" width="3.77734375" style="356"/>
    <col min="512" max="512" width="3.77734375" style="356" customWidth="1"/>
    <col min="513" max="531" width="3.77734375" style="356"/>
    <col min="532" max="532" width="0" style="356" hidden="1" customWidth="1"/>
    <col min="533" max="767" width="3.77734375" style="356"/>
    <col min="768" max="768" width="3.77734375" style="356" customWidth="1"/>
    <col min="769" max="787" width="3.77734375" style="356"/>
    <col min="788" max="788" width="0" style="356" hidden="1" customWidth="1"/>
    <col min="789" max="1023" width="3.77734375" style="356"/>
    <col min="1024" max="1024" width="3.77734375" style="356" customWidth="1"/>
    <col min="1025" max="1043" width="3.77734375" style="356"/>
    <col min="1044" max="1044" width="0" style="356" hidden="1" customWidth="1"/>
    <col min="1045" max="1279" width="3.77734375" style="356"/>
    <col min="1280" max="1280" width="3.77734375" style="356" customWidth="1"/>
    <col min="1281" max="1299" width="3.77734375" style="356"/>
    <col min="1300" max="1300" width="0" style="356" hidden="1" customWidth="1"/>
    <col min="1301" max="1535" width="3.77734375" style="356"/>
    <col min="1536" max="1536" width="3.77734375" style="356" customWidth="1"/>
    <col min="1537" max="1555" width="3.77734375" style="356"/>
    <col min="1556" max="1556" width="0" style="356" hidden="1" customWidth="1"/>
    <col min="1557" max="1791" width="3.77734375" style="356"/>
    <col min="1792" max="1792" width="3.77734375" style="356" customWidth="1"/>
    <col min="1793" max="1811" width="3.77734375" style="356"/>
    <col min="1812" max="1812" width="0" style="356" hidden="1" customWidth="1"/>
    <col min="1813" max="2047" width="3.77734375" style="356"/>
    <col min="2048" max="2048" width="3.77734375" style="356" customWidth="1"/>
    <col min="2049" max="2067" width="3.77734375" style="356"/>
    <col min="2068" max="2068" width="0" style="356" hidden="1" customWidth="1"/>
    <col min="2069" max="2303" width="3.77734375" style="356"/>
    <col min="2304" max="2304" width="3.77734375" style="356" customWidth="1"/>
    <col min="2305" max="2323" width="3.77734375" style="356"/>
    <col min="2324" max="2324" width="0" style="356" hidden="1" customWidth="1"/>
    <col min="2325" max="2559" width="3.77734375" style="356"/>
    <col min="2560" max="2560" width="3.77734375" style="356" customWidth="1"/>
    <col min="2561" max="2579" width="3.77734375" style="356"/>
    <col min="2580" max="2580" width="0" style="356" hidden="1" customWidth="1"/>
    <col min="2581" max="2815" width="3.77734375" style="356"/>
    <col min="2816" max="2816" width="3.77734375" style="356" customWidth="1"/>
    <col min="2817" max="2835" width="3.77734375" style="356"/>
    <col min="2836" max="2836" width="0" style="356" hidden="1" customWidth="1"/>
    <col min="2837" max="3071" width="3.77734375" style="356"/>
    <col min="3072" max="3072" width="3.77734375" style="356" customWidth="1"/>
    <col min="3073" max="3091" width="3.77734375" style="356"/>
    <col min="3092" max="3092" width="0" style="356" hidden="1" customWidth="1"/>
    <col min="3093" max="3327" width="3.77734375" style="356"/>
    <col min="3328" max="3328" width="3.77734375" style="356" customWidth="1"/>
    <col min="3329" max="3347" width="3.77734375" style="356"/>
    <col min="3348" max="3348" width="0" style="356" hidden="1" customWidth="1"/>
    <col min="3349" max="3583" width="3.77734375" style="356"/>
    <col min="3584" max="3584" width="3.77734375" style="356" customWidth="1"/>
    <col min="3585" max="3603" width="3.77734375" style="356"/>
    <col min="3604" max="3604" width="0" style="356" hidden="1" customWidth="1"/>
    <col min="3605" max="3839" width="3.77734375" style="356"/>
    <col min="3840" max="3840" width="3.77734375" style="356" customWidth="1"/>
    <col min="3841" max="3859" width="3.77734375" style="356"/>
    <col min="3860" max="3860" width="0" style="356" hidden="1" customWidth="1"/>
    <col min="3861" max="4095" width="3.77734375" style="356"/>
    <col min="4096" max="4096" width="3.77734375" style="356" customWidth="1"/>
    <col min="4097" max="4115" width="3.77734375" style="356"/>
    <col min="4116" max="4116" width="0" style="356" hidden="1" customWidth="1"/>
    <col min="4117" max="4351" width="3.77734375" style="356"/>
    <col min="4352" max="4352" width="3.77734375" style="356" customWidth="1"/>
    <col min="4353" max="4371" width="3.77734375" style="356"/>
    <col min="4372" max="4372" width="0" style="356" hidden="1" customWidth="1"/>
    <col min="4373" max="4607" width="3.77734375" style="356"/>
    <col min="4608" max="4608" width="3.77734375" style="356" customWidth="1"/>
    <col min="4609" max="4627" width="3.77734375" style="356"/>
    <col min="4628" max="4628" width="0" style="356" hidden="1" customWidth="1"/>
    <col min="4629" max="4863" width="3.77734375" style="356"/>
    <col min="4864" max="4864" width="3.77734375" style="356" customWidth="1"/>
    <col min="4865" max="4883" width="3.77734375" style="356"/>
    <col min="4884" max="4884" width="0" style="356" hidden="1" customWidth="1"/>
    <col min="4885" max="5119" width="3.77734375" style="356"/>
    <col min="5120" max="5120" width="3.77734375" style="356" customWidth="1"/>
    <col min="5121" max="5139" width="3.77734375" style="356"/>
    <col min="5140" max="5140" width="0" style="356" hidden="1" customWidth="1"/>
    <col min="5141" max="5375" width="3.77734375" style="356"/>
    <col min="5376" max="5376" width="3.77734375" style="356" customWidth="1"/>
    <col min="5377" max="5395" width="3.77734375" style="356"/>
    <col min="5396" max="5396" width="0" style="356" hidden="1" customWidth="1"/>
    <col min="5397" max="5631" width="3.77734375" style="356"/>
    <col min="5632" max="5632" width="3.77734375" style="356" customWidth="1"/>
    <col min="5633" max="5651" width="3.77734375" style="356"/>
    <col min="5652" max="5652" width="0" style="356" hidden="1" customWidth="1"/>
    <col min="5653" max="5887" width="3.77734375" style="356"/>
    <col min="5888" max="5888" width="3.77734375" style="356" customWidth="1"/>
    <col min="5889" max="5907" width="3.77734375" style="356"/>
    <col min="5908" max="5908" width="0" style="356" hidden="1" customWidth="1"/>
    <col min="5909" max="6143" width="3.77734375" style="356"/>
    <col min="6144" max="6144" width="3.77734375" style="356" customWidth="1"/>
    <col min="6145" max="6163" width="3.77734375" style="356"/>
    <col min="6164" max="6164" width="0" style="356" hidden="1" customWidth="1"/>
    <col min="6165" max="6399" width="3.77734375" style="356"/>
    <col min="6400" max="6400" width="3.77734375" style="356" customWidth="1"/>
    <col min="6401" max="6419" width="3.77734375" style="356"/>
    <col min="6420" max="6420" width="0" style="356" hidden="1" customWidth="1"/>
    <col min="6421" max="6655" width="3.77734375" style="356"/>
    <col min="6656" max="6656" width="3.77734375" style="356" customWidth="1"/>
    <col min="6657" max="6675" width="3.77734375" style="356"/>
    <col min="6676" max="6676" width="0" style="356" hidden="1" customWidth="1"/>
    <col min="6677" max="6911" width="3.77734375" style="356"/>
    <col min="6912" max="6912" width="3.77734375" style="356" customWidth="1"/>
    <col min="6913" max="6931" width="3.77734375" style="356"/>
    <col min="6932" max="6932" width="0" style="356" hidden="1" customWidth="1"/>
    <col min="6933" max="7167" width="3.77734375" style="356"/>
    <col min="7168" max="7168" width="3.77734375" style="356" customWidth="1"/>
    <col min="7169" max="7187" width="3.77734375" style="356"/>
    <col min="7188" max="7188" width="0" style="356" hidden="1" customWidth="1"/>
    <col min="7189" max="7423" width="3.77734375" style="356"/>
    <col min="7424" max="7424" width="3.77734375" style="356" customWidth="1"/>
    <col min="7425" max="7443" width="3.77734375" style="356"/>
    <col min="7444" max="7444" width="0" style="356" hidden="1" customWidth="1"/>
    <col min="7445" max="7679" width="3.77734375" style="356"/>
    <col min="7680" max="7680" width="3.77734375" style="356" customWidth="1"/>
    <col min="7681" max="7699" width="3.77734375" style="356"/>
    <col min="7700" max="7700" width="0" style="356" hidden="1" customWidth="1"/>
    <col min="7701" max="7935" width="3.77734375" style="356"/>
    <col min="7936" max="7936" width="3.77734375" style="356" customWidth="1"/>
    <col min="7937" max="7955" width="3.77734375" style="356"/>
    <col min="7956" max="7956" width="0" style="356" hidden="1" customWidth="1"/>
    <col min="7957" max="8191" width="3.77734375" style="356"/>
    <col min="8192" max="8192" width="3.77734375" style="356" customWidth="1"/>
    <col min="8193" max="8211" width="3.77734375" style="356"/>
    <col min="8212" max="8212" width="0" style="356" hidden="1" customWidth="1"/>
    <col min="8213" max="8447" width="3.77734375" style="356"/>
    <col min="8448" max="8448" width="3.77734375" style="356" customWidth="1"/>
    <col min="8449" max="8467" width="3.77734375" style="356"/>
    <col min="8468" max="8468" width="0" style="356" hidden="1" customWidth="1"/>
    <col min="8469" max="8703" width="3.77734375" style="356"/>
    <col min="8704" max="8704" width="3.77734375" style="356" customWidth="1"/>
    <col min="8705" max="8723" width="3.77734375" style="356"/>
    <col min="8724" max="8724" width="0" style="356" hidden="1" customWidth="1"/>
    <col min="8725" max="8959" width="3.77734375" style="356"/>
    <col min="8960" max="8960" width="3.77734375" style="356" customWidth="1"/>
    <col min="8961" max="8979" width="3.77734375" style="356"/>
    <col min="8980" max="8980" width="0" style="356" hidden="1" customWidth="1"/>
    <col min="8981" max="9215" width="3.77734375" style="356"/>
    <col min="9216" max="9216" width="3.77734375" style="356" customWidth="1"/>
    <col min="9217" max="9235" width="3.77734375" style="356"/>
    <col min="9236" max="9236" width="0" style="356" hidden="1" customWidth="1"/>
    <col min="9237" max="9471" width="3.77734375" style="356"/>
    <col min="9472" max="9472" width="3.77734375" style="356" customWidth="1"/>
    <col min="9473" max="9491" width="3.77734375" style="356"/>
    <col min="9492" max="9492" width="0" style="356" hidden="1" customWidth="1"/>
    <col min="9493" max="9727" width="3.77734375" style="356"/>
    <col min="9728" max="9728" width="3.77734375" style="356" customWidth="1"/>
    <col min="9729" max="9747" width="3.77734375" style="356"/>
    <col min="9748" max="9748" width="0" style="356" hidden="1" customWidth="1"/>
    <col min="9749" max="9983" width="3.77734375" style="356"/>
    <col min="9984" max="9984" width="3.77734375" style="356" customWidth="1"/>
    <col min="9985" max="10003" width="3.77734375" style="356"/>
    <col min="10004" max="10004" width="0" style="356" hidden="1" customWidth="1"/>
    <col min="10005" max="10239" width="3.77734375" style="356"/>
    <col min="10240" max="10240" width="3.77734375" style="356" customWidth="1"/>
    <col min="10241" max="10259" width="3.77734375" style="356"/>
    <col min="10260" max="10260" width="0" style="356" hidden="1" customWidth="1"/>
    <col min="10261" max="10495" width="3.77734375" style="356"/>
    <col min="10496" max="10496" width="3.77734375" style="356" customWidth="1"/>
    <col min="10497" max="10515" width="3.77734375" style="356"/>
    <col min="10516" max="10516" width="0" style="356" hidden="1" customWidth="1"/>
    <col min="10517" max="10751" width="3.77734375" style="356"/>
    <col min="10752" max="10752" width="3.77734375" style="356" customWidth="1"/>
    <col min="10753" max="10771" width="3.77734375" style="356"/>
    <col min="10772" max="10772" width="0" style="356" hidden="1" customWidth="1"/>
    <col min="10773" max="11007" width="3.77734375" style="356"/>
    <col min="11008" max="11008" width="3.77734375" style="356" customWidth="1"/>
    <col min="11009" max="11027" width="3.77734375" style="356"/>
    <col min="11028" max="11028" width="0" style="356" hidden="1" customWidth="1"/>
    <col min="11029" max="11263" width="3.77734375" style="356"/>
    <col min="11264" max="11264" width="3.77734375" style="356" customWidth="1"/>
    <col min="11265" max="11283" width="3.77734375" style="356"/>
    <col min="11284" max="11284" width="0" style="356" hidden="1" customWidth="1"/>
    <col min="11285" max="11519" width="3.77734375" style="356"/>
    <col min="11520" max="11520" width="3.77734375" style="356" customWidth="1"/>
    <col min="11521" max="11539" width="3.77734375" style="356"/>
    <col min="11540" max="11540" width="0" style="356" hidden="1" customWidth="1"/>
    <col min="11541" max="11775" width="3.77734375" style="356"/>
    <col min="11776" max="11776" width="3.77734375" style="356" customWidth="1"/>
    <col min="11777" max="11795" width="3.77734375" style="356"/>
    <col min="11796" max="11796" width="0" style="356" hidden="1" customWidth="1"/>
    <col min="11797" max="12031" width="3.77734375" style="356"/>
    <col min="12032" max="12032" width="3.77734375" style="356" customWidth="1"/>
    <col min="12033" max="12051" width="3.77734375" style="356"/>
    <col min="12052" max="12052" width="0" style="356" hidden="1" customWidth="1"/>
    <col min="12053" max="12287" width="3.77734375" style="356"/>
    <col min="12288" max="12288" width="3.77734375" style="356" customWidth="1"/>
    <col min="12289" max="12307" width="3.77734375" style="356"/>
    <col min="12308" max="12308" width="0" style="356" hidden="1" customWidth="1"/>
    <col min="12309" max="12543" width="3.77734375" style="356"/>
    <col min="12544" max="12544" width="3.77734375" style="356" customWidth="1"/>
    <col min="12545" max="12563" width="3.77734375" style="356"/>
    <col min="12564" max="12564" width="0" style="356" hidden="1" customWidth="1"/>
    <col min="12565" max="12799" width="3.77734375" style="356"/>
    <col min="12800" max="12800" width="3.77734375" style="356" customWidth="1"/>
    <col min="12801" max="12819" width="3.77734375" style="356"/>
    <col min="12820" max="12820" width="0" style="356" hidden="1" customWidth="1"/>
    <col min="12821" max="13055" width="3.77734375" style="356"/>
    <col min="13056" max="13056" width="3.77734375" style="356" customWidth="1"/>
    <col min="13057" max="13075" width="3.77734375" style="356"/>
    <col min="13076" max="13076" width="0" style="356" hidden="1" customWidth="1"/>
    <col min="13077" max="13311" width="3.77734375" style="356"/>
    <col min="13312" max="13312" width="3.77734375" style="356" customWidth="1"/>
    <col min="13313" max="13331" width="3.77734375" style="356"/>
    <col min="13332" max="13332" width="0" style="356" hidden="1" customWidth="1"/>
    <col min="13333" max="13567" width="3.77734375" style="356"/>
    <col min="13568" max="13568" width="3.77734375" style="356" customWidth="1"/>
    <col min="13569" max="13587" width="3.77734375" style="356"/>
    <col min="13588" max="13588" width="0" style="356" hidden="1" customWidth="1"/>
    <col min="13589" max="13823" width="3.77734375" style="356"/>
    <col min="13824" max="13824" width="3.77734375" style="356" customWidth="1"/>
    <col min="13825" max="13843" width="3.77734375" style="356"/>
    <col min="13844" max="13844" width="0" style="356" hidden="1" customWidth="1"/>
    <col min="13845" max="14079" width="3.77734375" style="356"/>
    <col min="14080" max="14080" width="3.77734375" style="356" customWidth="1"/>
    <col min="14081" max="14099" width="3.77734375" style="356"/>
    <col min="14100" max="14100" width="0" style="356" hidden="1" customWidth="1"/>
    <col min="14101" max="14335" width="3.77734375" style="356"/>
    <col min="14336" max="14336" width="3.77734375" style="356" customWidth="1"/>
    <col min="14337" max="14355" width="3.77734375" style="356"/>
    <col min="14356" max="14356" width="0" style="356" hidden="1" customWidth="1"/>
    <col min="14357" max="14591" width="3.77734375" style="356"/>
    <col min="14592" max="14592" width="3.77734375" style="356" customWidth="1"/>
    <col min="14593" max="14611" width="3.77734375" style="356"/>
    <col min="14612" max="14612" width="0" style="356" hidden="1" customWidth="1"/>
    <col min="14613" max="14847" width="3.77734375" style="356"/>
    <col min="14848" max="14848" width="3.77734375" style="356" customWidth="1"/>
    <col min="14849" max="14867" width="3.77734375" style="356"/>
    <col min="14868" max="14868" width="0" style="356" hidden="1" customWidth="1"/>
    <col min="14869" max="15103" width="3.77734375" style="356"/>
    <col min="15104" max="15104" width="3.77734375" style="356" customWidth="1"/>
    <col min="15105" max="15123" width="3.77734375" style="356"/>
    <col min="15124" max="15124" width="0" style="356" hidden="1" customWidth="1"/>
    <col min="15125" max="15359" width="3.77734375" style="356"/>
    <col min="15360" max="15360" width="3.77734375" style="356" customWidth="1"/>
    <col min="15361" max="15379" width="3.77734375" style="356"/>
    <col min="15380" max="15380" width="0" style="356" hidden="1" customWidth="1"/>
    <col min="15381" max="15615" width="3.77734375" style="356"/>
    <col min="15616" max="15616" width="3.77734375" style="356" customWidth="1"/>
    <col min="15617" max="15635" width="3.77734375" style="356"/>
    <col min="15636" max="15636" width="0" style="356" hidden="1" customWidth="1"/>
    <col min="15637" max="15871" width="3.77734375" style="356"/>
    <col min="15872" max="15872" width="3.77734375" style="356" customWidth="1"/>
    <col min="15873" max="15891" width="3.77734375" style="356"/>
    <col min="15892" max="15892" width="0" style="356" hidden="1" customWidth="1"/>
    <col min="15893" max="16127" width="3.77734375" style="356"/>
    <col min="16128" max="16128" width="3.77734375" style="356" customWidth="1"/>
    <col min="16129" max="16147" width="3.77734375" style="356"/>
    <col min="16148" max="16148" width="0" style="356" hidden="1" customWidth="1"/>
    <col min="16149" max="16384" width="3.77734375" style="356"/>
  </cols>
  <sheetData>
    <row r="1" spans="3:27" ht="21.75" customHeight="1">
      <c r="G1" s="373" t="str">
        <f>入力男子!A1</f>
        <v>第</v>
      </c>
      <c r="H1" s="374">
        <f>入力男子!C1</f>
        <v>79</v>
      </c>
      <c r="I1" s="375" t="s">
        <v>312</v>
      </c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AA1" s="355"/>
    </row>
    <row r="2" spans="3:27" ht="12" customHeight="1">
      <c r="T2" s="357"/>
      <c r="U2" s="357"/>
      <c r="V2" s="357"/>
      <c r="W2" s="357"/>
      <c r="X2" s="357"/>
    </row>
    <row r="3" spans="3:27" ht="21.75" customHeight="1">
      <c r="C3" s="599" t="s">
        <v>321</v>
      </c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</row>
    <row r="4" spans="3:27" ht="12" customHeight="1">
      <c r="T4" s="357"/>
      <c r="U4" s="357"/>
      <c r="V4" s="357"/>
      <c r="W4" s="357"/>
      <c r="X4" s="357"/>
    </row>
    <row r="5" spans="3:27" ht="21.75" customHeight="1">
      <c r="C5" s="600" t="s">
        <v>164</v>
      </c>
      <c r="D5" s="600"/>
      <c r="E5" s="601">
        <f>入力男子!C3</f>
        <v>0</v>
      </c>
      <c r="F5" s="601"/>
      <c r="G5" s="601"/>
      <c r="H5" s="601"/>
      <c r="I5" s="601"/>
      <c r="J5" s="601"/>
      <c r="K5" s="601"/>
      <c r="L5" s="601"/>
      <c r="M5" s="601"/>
    </row>
    <row r="6" spans="3:27" ht="12.6" customHeight="1">
      <c r="E6" s="354"/>
      <c r="F6" s="354"/>
    </row>
    <row r="7" spans="3:27" ht="21.75" customHeight="1">
      <c r="E7" s="356" t="s">
        <v>165</v>
      </c>
    </row>
    <row r="8" spans="3:27" ht="12.6" customHeight="1" thickBot="1"/>
    <row r="9" spans="3:27" ht="21.75" customHeight="1" thickBot="1">
      <c r="D9" s="602" t="s">
        <v>166</v>
      </c>
      <c r="E9" s="602"/>
      <c r="F9" s="602"/>
      <c r="G9" s="602"/>
      <c r="H9" s="602"/>
      <c r="I9" s="602" t="s">
        <v>322</v>
      </c>
      <c r="J9" s="602"/>
      <c r="K9" s="603">
        <v>300</v>
      </c>
      <c r="L9" s="603"/>
      <c r="M9" s="352" t="s">
        <v>167</v>
      </c>
      <c r="N9" s="352" t="s">
        <v>168</v>
      </c>
      <c r="O9" s="602" t="s">
        <v>169</v>
      </c>
      <c r="P9" s="604"/>
      <c r="Q9" s="605"/>
      <c r="R9" s="606"/>
      <c r="S9" s="607"/>
      <c r="T9" s="352" t="s">
        <v>170</v>
      </c>
      <c r="U9" s="352" t="s">
        <v>171</v>
      </c>
      <c r="V9" s="608" t="str">
        <f>IF(R9="","",R9*K9)</f>
        <v/>
      </c>
      <c r="W9" s="608"/>
      <c r="X9" s="608"/>
      <c r="Y9" s="358" t="s">
        <v>167</v>
      </c>
    </row>
    <row r="10" spans="3:27" ht="12.6" customHeight="1" thickBot="1">
      <c r="N10" s="352"/>
      <c r="O10" s="354"/>
      <c r="P10" s="354"/>
      <c r="Q10" s="354"/>
      <c r="R10" s="359"/>
      <c r="S10" s="359"/>
      <c r="T10" s="352"/>
      <c r="U10" s="352"/>
      <c r="V10" s="359"/>
      <c r="W10" s="359"/>
      <c r="X10" s="359"/>
      <c r="Y10" s="352"/>
    </row>
    <row r="11" spans="3:27" ht="21.75" customHeight="1" thickBot="1">
      <c r="D11" s="602" t="s">
        <v>172</v>
      </c>
      <c r="E11" s="602"/>
      <c r="F11" s="602"/>
      <c r="G11" s="602"/>
      <c r="H11" s="602"/>
      <c r="I11" s="602" t="s">
        <v>173</v>
      </c>
      <c r="J11" s="602"/>
      <c r="K11" s="603">
        <v>300</v>
      </c>
      <c r="L11" s="603"/>
      <c r="M11" s="352" t="s">
        <v>167</v>
      </c>
      <c r="N11" s="352" t="s">
        <v>168</v>
      </c>
      <c r="O11" s="602" t="s">
        <v>174</v>
      </c>
      <c r="P11" s="604"/>
      <c r="Q11" s="605"/>
      <c r="R11" s="606"/>
      <c r="S11" s="607"/>
      <c r="T11" s="360" t="s">
        <v>48</v>
      </c>
      <c r="U11" s="352" t="s">
        <v>171</v>
      </c>
      <c r="V11" s="608" t="str">
        <f>IF(R11="","",R11*K11)</f>
        <v/>
      </c>
      <c r="W11" s="608"/>
      <c r="X11" s="608"/>
      <c r="Y11" s="358" t="s">
        <v>167</v>
      </c>
    </row>
    <row r="12" spans="3:27" ht="12.6" customHeight="1" thickBot="1">
      <c r="N12" s="352"/>
      <c r="O12" s="354"/>
      <c r="P12" s="354"/>
      <c r="Q12" s="354"/>
      <c r="R12" s="359"/>
      <c r="S12" s="359"/>
      <c r="T12" s="352"/>
      <c r="U12" s="352"/>
      <c r="V12" s="359"/>
      <c r="W12" s="359"/>
      <c r="X12" s="359"/>
      <c r="Y12" s="352"/>
    </row>
    <row r="13" spans="3:27" ht="21.75" customHeight="1" thickBot="1">
      <c r="D13" s="602" t="s">
        <v>175</v>
      </c>
      <c r="E13" s="602"/>
      <c r="F13" s="602"/>
      <c r="G13" s="602"/>
      <c r="H13" s="602"/>
      <c r="I13" s="602" t="s">
        <v>173</v>
      </c>
      <c r="J13" s="602"/>
      <c r="K13" s="603">
        <v>700</v>
      </c>
      <c r="L13" s="603"/>
      <c r="M13" s="352" t="s">
        <v>167</v>
      </c>
      <c r="N13" s="352" t="s">
        <v>168</v>
      </c>
      <c r="O13" s="602" t="s">
        <v>174</v>
      </c>
      <c r="P13" s="604"/>
      <c r="Q13" s="605"/>
      <c r="R13" s="606"/>
      <c r="S13" s="607"/>
      <c r="T13" s="360" t="s">
        <v>48</v>
      </c>
      <c r="U13" s="352" t="s">
        <v>171</v>
      </c>
      <c r="V13" s="608" t="str">
        <f>IF(R13="","",R13*K13)</f>
        <v/>
      </c>
      <c r="W13" s="608"/>
      <c r="X13" s="608"/>
      <c r="Y13" s="358" t="s">
        <v>167</v>
      </c>
    </row>
    <row r="14" spans="3:27" ht="12.6" customHeight="1">
      <c r="D14" s="361"/>
      <c r="E14" s="361"/>
      <c r="F14" s="353"/>
      <c r="G14" s="353"/>
      <c r="H14" s="353"/>
      <c r="I14" s="353"/>
      <c r="J14" s="362"/>
      <c r="K14" s="362"/>
      <c r="L14" s="358"/>
      <c r="M14" s="358"/>
      <c r="N14" s="361"/>
      <c r="O14" s="361"/>
      <c r="P14" s="361"/>
      <c r="Q14" s="363"/>
      <c r="R14" s="363"/>
      <c r="S14" s="358"/>
      <c r="T14" s="358"/>
      <c r="U14" s="362"/>
      <c r="V14" s="362"/>
      <c r="W14" s="362"/>
      <c r="X14" s="358"/>
      <c r="Y14" s="361"/>
    </row>
    <row r="15" spans="3:27" ht="12" customHeight="1"/>
    <row r="16" spans="3:27" ht="12.6" customHeight="1">
      <c r="J16" s="610" t="str">
        <f>IF(R9="","",SUM(V9,V11,V13))</f>
        <v/>
      </c>
      <c r="K16" s="610"/>
      <c r="L16" s="610"/>
      <c r="M16" s="610"/>
      <c r="N16" s="610"/>
      <c r="O16" s="610"/>
      <c r="P16" s="610"/>
    </row>
    <row r="17" spans="1:28" ht="21.75" customHeight="1">
      <c r="G17" s="612" t="s">
        <v>176</v>
      </c>
      <c r="H17" s="612"/>
      <c r="I17" s="612"/>
      <c r="J17" s="610"/>
      <c r="K17" s="610"/>
      <c r="L17" s="610"/>
      <c r="M17" s="610"/>
      <c r="N17" s="610"/>
      <c r="O17" s="610"/>
      <c r="P17" s="610"/>
      <c r="Q17" s="352" t="s">
        <v>167</v>
      </c>
    </row>
    <row r="18" spans="1:28" ht="12.6" customHeight="1">
      <c r="J18" s="611"/>
      <c r="K18" s="611"/>
      <c r="L18" s="611"/>
      <c r="M18" s="611"/>
      <c r="N18" s="611"/>
      <c r="O18" s="611"/>
      <c r="P18" s="611"/>
      <c r="Q18" s="361"/>
    </row>
    <row r="19" spans="1:28" ht="12" customHeight="1">
      <c r="A19" s="364"/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</row>
    <row r="20" spans="1:28" ht="12" customHeight="1"/>
    <row r="21" spans="1:28">
      <c r="T21" s="613">
        <v>46155</v>
      </c>
      <c r="U21" s="613"/>
      <c r="V21" s="613"/>
      <c r="W21" s="613"/>
      <c r="X21" s="613"/>
    </row>
    <row r="22" spans="1:28" ht="12.6" customHeight="1"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</row>
    <row r="23" spans="1:28" ht="21.75" customHeight="1">
      <c r="E23" s="612">
        <f>E1</f>
        <v>0</v>
      </c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2"/>
      <c r="T23" s="612"/>
      <c r="U23" s="612"/>
      <c r="V23" s="612"/>
      <c r="W23" s="612"/>
      <c r="X23" s="612"/>
    </row>
    <row r="24" spans="1:28" ht="12" customHeight="1"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</row>
    <row r="25" spans="1:28" ht="21.75" customHeight="1">
      <c r="E25" s="599" t="s">
        <v>177</v>
      </c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  <c r="U25" s="599"/>
      <c r="V25" s="599"/>
      <c r="W25" s="599"/>
      <c r="X25" s="599"/>
    </row>
    <row r="26" spans="1:28" ht="12" customHeight="1"/>
    <row r="27" spans="1:28" ht="21.75" customHeight="1">
      <c r="C27" s="609" t="s">
        <v>164</v>
      </c>
      <c r="D27" s="609"/>
      <c r="E27" s="601">
        <f>E5</f>
        <v>0</v>
      </c>
      <c r="F27" s="601"/>
      <c r="G27" s="601"/>
      <c r="H27" s="601"/>
      <c r="I27" s="601"/>
      <c r="J27" s="601"/>
      <c r="K27" s="601"/>
      <c r="L27" s="601"/>
      <c r="M27" s="361" t="s">
        <v>178</v>
      </c>
    </row>
    <row r="28" spans="1:28" ht="12" customHeight="1"/>
    <row r="29" spans="1:28" ht="12.6" customHeight="1">
      <c r="I29" s="365"/>
      <c r="J29" s="614" t="str">
        <f>IF(V9=J16,"－",V11+V13)</f>
        <v>－</v>
      </c>
      <c r="K29" s="615"/>
      <c r="L29" s="615"/>
      <c r="M29" s="615"/>
      <c r="N29" s="615"/>
      <c r="O29" s="615"/>
      <c r="P29" s="615"/>
      <c r="Q29" s="366"/>
      <c r="R29" s="367"/>
    </row>
    <row r="30" spans="1:28" ht="21.75" customHeight="1">
      <c r="I30" s="365"/>
      <c r="J30" s="616"/>
      <c r="K30" s="617"/>
      <c r="L30" s="617"/>
      <c r="M30" s="617"/>
      <c r="N30" s="617"/>
      <c r="O30" s="617"/>
      <c r="P30" s="617"/>
      <c r="Q30" s="352" t="s">
        <v>167</v>
      </c>
      <c r="R30" s="365"/>
    </row>
    <row r="31" spans="1:28" ht="12.6" customHeight="1">
      <c r="I31" s="365"/>
      <c r="J31" s="618"/>
      <c r="K31" s="619"/>
      <c r="L31" s="619"/>
      <c r="M31" s="619"/>
      <c r="N31" s="619"/>
      <c r="O31" s="619"/>
      <c r="P31" s="619"/>
      <c r="Q31" s="361"/>
      <c r="R31" s="368"/>
    </row>
    <row r="32" spans="1:28" ht="12" customHeight="1"/>
    <row r="33" spans="1:28" ht="21.75" customHeight="1">
      <c r="J33" s="356" t="s">
        <v>179</v>
      </c>
    </row>
    <row r="34" spans="1:28" ht="12" customHeight="1"/>
    <row r="35" spans="1:28" ht="21.75" customHeight="1">
      <c r="L35" s="356">
        <f>E1</f>
        <v>0</v>
      </c>
    </row>
    <row r="36" spans="1:28" ht="21.75" customHeight="1">
      <c r="L36" s="356" t="s">
        <v>196</v>
      </c>
    </row>
    <row r="37" spans="1:28" ht="12" customHeight="1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</row>
    <row r="38" spans="1:28" ht="12" customHeight="1"/>
    <row r="39" spans="1:28">
      <c r="T39" s="613">
        <f>T21</f>
        <v>46155</v>
      </c>
      <c r="U39" s="613"/>
      <c r="V39" s="613"/>
      <c r="W39" s="613"/>
      <c r="X39" s="613"/>
    </row>
    <row r="40" spans="1:28" ht="12.6" customHeight="1"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</row>
    <row r="41" spans="1:28" ht="21.75" customHeight="1">
      <c r="E41" s="612">
        <f>E1</f>
        <v>0</v>
      </c>
      <c r="F41" s="612"/>
      <c r="G41" s="612"/>
      <c r="H41" s="612"/>
      <c r="I41" s="612"/>
      <c r="J41" s="612"/>
      <c r="K41" s="612"/>
      <c r="L41" s="612"/>
      <c r="M41" s="612"/>
      <c r="N41" s="612"/>
      <c r="O41" s="612"/>
      <c r="P41" s="612"/>
      <c r="Q41" s="612"/>
      <c r="R41" s="612"/>
      <c r="S41" s="612"/>
      <c r="T41" s="612"/>
      <c r="U41" s="612"/>
      <c r="V41" s="612"/>
      <c r="W41" s="612"/>
      <c r="X41" s="612"/>
    </row>
    <row r="42" spans="1:28" ht="12" customHeight="1"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</row>
    <row r="43" spans="1:28" ht="21.75" customHeight="1">
      <c r="E43" s="599" t="s">
        <v>177</v>
      </c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</row>
    <row r="44" spans="1:28" ht="12" customHeight="1"/>
    <row r="45" spans="1:28" ht="21.75" customHeight="1">
      <c r="C45" s="609" t="s">
        <v>164</v>
      </c>
      <c r="D45" s="609"/>
      <c r="E45" s="601">
        <f>E5</f>
        <v>0</v>
      </c>
      <c r="F45" s="601"/>
      <c r="G45" s="601"/>
      <c r="H45" s="601"/>
      <c r="I45" s="601"/>
      <c r="J45" s="601"/>
      <c r="K45" s="601"/>
      <c r="L45" s="601"/>
      <c r="M45" s="361" t="s">
        <v>178</v>
      </c>
    </row>
    <row r="46" spans="1:28" ht="12" customHeight="1"/>
    <row r="47" spans="1:28" ht="12.6" customHeight="1">
      <c r="I47" s="365"/>
      <c r="J47" s="614" t="str">
        <f>IF(R9="","",V9)</f>
        <v/>
      </c>
      <c r="K47" s="615"/>
      <c r="L47" s="615"/>
      <c r="M47" s="615"/>
      <c r="N47" s="615"/>
      <c r="O47" s="615"/>
      <c r="P47" s="615"/>
      <c r="Q47" s="366"/>
      <c r="R47" s="367"/>
    </row>
    <row r="48" spans="1:28" ht="21.75" customHeight="1">
      <c r="I48" s="365"/>
      <c r="J48" s="616"/>
      <c r="K48" s="617"/>
      <c r="L48" s="617"/>
      <c r="M48" s="617"/>
      <c r="N48" s="617"/>
      <c r="O48" s="617"/>
      <c r="P48" s="617"/>
      <c r="Q48" s="352" t="s">
        <v>167</v>
      </c>
      <c r="R48" s="365"/>
    </row>
    <row r="49" spans="9:18" ht="12.6" customHeight="1">
      <c r="I49" s="365"/>
      <c r="J49" s="618"/>
      <c r="K49" s="619"/>
      <c r="L49" s="619"/>
      <c r="M49" s="619"/>
      <c r="N49" s="619"/>
      <c r="O49" s="619"/>
      <c r="P49" s="619"/>
      <c r="Q49" s="361"/>
      <c r="R49" s="368"/>
    </row>
    <row r="50" spans="9:18" ht="12.6" customHeight="1"/>
    <row r="51" spans="9:18" ht="21.75" customHeight="1">
      <c r="J51" s="356" t="s">
        <v>180</v>
      </c>
    </row>
    <row r="52" spans="9:18" ht="12" customHeight="1"/>
    <row r="53" spans="9:18" ht="21.75" customHeight="1">
      <c r="L53" s="356">
        <f>E1</f>
        <v>0</v>
      </c>
    </row>
    <row r="54" spans="9:18" ht="21.75" customHeight="1">
      <c r="L54" s="356" t="s">
        <v>196</v>
      </c>
    </row>
  </sheetData>
  <mergeCells count="35">
    <mergeCell ref="J47:P49"/>
    <mergeCell ref="J29:P31"/>
    <mergeCell ref="T39:X39"/>
    <mergeCell ref="E41:X41"/>
    <mergeCell ref="E43:X43"/>
    <mergeCell ref="C45:D45"/>
    <mergeCell ref="E45:L45"/>
    <mergeCell ref="J16:P18"/>
    <mergeCell ref="G17:I17"/>
    <mergeCell ref="T21:X21"/>
    <mergeCell ref="E23:X23"/>
    <mergeCell ref="E25:X25"/>
    <mergeCell ref="C27:D27"/>
    <mergeCell ref="E27:L27"/>
    <mergeCell ref="V13:X13"/>
    <mergeCell ref="D11:H11"/>
    <mergeCell ref="I11:J11"/>
    <mergeCell ref="K11:L11"/>
    <mergeCell ref="O11:Q11"/>
    <mergeCell ref="R11:S11"/>
    <mergeCell ref="V11:X11"/>
    <mergeCell ref="D13:H13"/>
    <mergeCell ref="I13:J13"/>
    <mergeCell ref="K13:L13"/>
    <mergeCell ref="O13:Q13"/>
    <mergeCell ref="R13:S13"/>
    <mergeCell ref="C3:Z3"/>
    <mergeCell ref="C5:D5"/>
    <mergeCell ref="E5:M5"/>
    <mergeCell ref="D9:H9"/>
    <mergeCell ref="I9:J9"/>
    <mergeCell ref="K9:L9"/>
    <mergeCell ref="O9:Q9"/>
    <mergeCell ref="R9:S9"/>
    <mergeCell ref="V9:X9"/>
  </mergeCells>
  <phoneticPr fontId="9"/>
  <dataValidations count="1">
    <dataValidation type="list" allowBlank="1" showInputMessage="1" showErrorMessage="1" sqref="IJ5:IR5 WUX983060:WVF983060 WLB983060:WLJ983060 WBF983060:WBN983060 VRJ983060:VRR983060 VHN983060:VHV983060 UXR983060:UXZ983060 UNV983060:UOD983060 UDZ983060:UEH983060 TUD983060:TUL983060 TKH983060:TKP983060 TAL983060:TAT983060 SQP983060:SQX983060 SGT983060:SHB983060 RWX983060:RXF983060 RNB983060:RNJ983060 RDF983060:RDN983060 QTJ983060:QTR983060 QJN983060:QJV983060 PZR983060:PZZ983060 PPV983060:PQD983060 PFZ983060:PGH983060 OWD983060:OWL983060 OMH983060:OMP983060 OCL983060:OCT983060 NSP983060:NSX983060 NIT983060:NJB983060 MYX983060:MZF983060 MPB983060:MPJ983060 MFF983060:MFN983060 LVJ983060:LVR983060 LLN983060:LLV983060 LBR983060:LBZ983060 KRV983060:KSD983060 KHZ983060:KIH983060 JYD983060:JYL983060 JOH983060:JOP983060 JEL983060:JET983060 IUP983060:IUX983060 IKT983060:ILB983060 IAX983060:IBF983060 HRB983060:HRJ983060 HHF983060:HHN983060 GXJ983060:GXR983060 GNN983060:GNV983060 GDR983060:GDZ983060 FTV983060:FUD983060 FJZ983060:FKH983060 FAD983060:FAL983060 EQH983060:EQP983060 EGL983060:EGT983060 DWP983060:DWX983060 DMT983060:DNB983060 DCX983060:DDF983060 CTB983060:CTJ983060 CJF983060:CJN983060 BZJ983060:BZR983060 BPN983060:BPV983060 BFR983060:BFZ983060 AVV983060:AWD983060 ALZ983060:AMH983060 ACD983060:ACL983060 SH983060:SP983060 IL983060:IT983060 G983060:O983060 WUX917524:WVF917524 WLB917524:WLJ917524 WBF917524:WBN917524 VRJ917524:VRR917524 VHN917524:VHV917524 UXR917524:UXZ917524 UNV917524:UOD917524 UDZ917524:UEH917524 TUD917524:TUL917524 TKH917524:TKP917524 TAL917524:TAT917524 SQP917524:SQX917524 SGT917524:SHB917524 RWX917524:RXF917524 RNB917524:RNJ917524 RDF917524:RDN917524 QTJ917524:QTR917524 QJN917524:QJV917524 PZR917524:PZZ917524 PPV917524:PQD917524 PFZ917524:PGH917524 OWD917524:OWL917524 OMH917524:OMP917524 OCL917524:OCT917524 NSP917524:NSX917524 NIT917524:NJB917524 MYX917524:MZF917524 MPB917524:MPJ917524 MFF917524:MFN917524 LVJ917524:LVR917524 LLN917524:LLV917524 LBR917524:LBZ917524 KRV917524:KSD917524 KHZ917524:KIH917524 JYD917524:JYL917524 JOH917524:JOP917524 JEL917524:JET917524 IUP917524:IUX917524 IKT917524:ILB917524 IAX917524:IBF917524 HRB917524:HRJ917524 HHF917524:HHN917524 GXJ917524:GXR917524 GNN917524:GNV917524 GDR917524:GDZ917524 FTV917524:FUD917524 FJZ917524:FKH917524 FAD917524:FAL917524 EQH917524:EQP917524 EGL917524:EGT917524 DWP917524:DWX917524 DMT917524:DNB917524 DCX917524:DDF917524 CTB917524:CTJ917524 CJF917524:CJN917524 BZJ917524:BZR917524 BPN917524:BPV917524 BFR917524:BFZ917524 AVV917524:AWD917524 ALZ917524:AMH917524 ACD917524:ACL917524 SH917524:SP917524 IL917524:IT917524 G917524:O917524 WUX851988:WVF851988 WLB851988:WLJ851988 WBF851988:WBN851988 VRJ851988:VRR851988 VHN851988:VHV851988 UXR851988:UXZ851988 UNV851988:UOD851988 UDZ851988:UEH851988 TUD851988:TUL851988 TKH851988:TKP851988 TAL851988:TAT851988 SQP851988:SQX851988 SGT851988:SHB851988 RWX851988:RXF851988 RNB851988:RNJ851988 RDF851988:RDN851988 QTJ851988:QTR851988 QJN851988:QJV851988 PZR851988:PZZ851988 PPV851988:PQD851988 PFZ851988:PGH851988 OWD851988:OWL851988 OMH851988:OMP851988 OCL851988:OCT851988 NSP851988:NSX851988 NIT851988:NJB851988 MYX851988:MZF851988 MPB851988:MPJ851988 MFF851988:MFN851988 LVJ851988:LVR851988 LLN851988:LLV851988 LBR851988:LBZ851988 KRV851988:KSD851988 KHZ851988:KIH851988 JYD851988:JYL851988 JOH851988:JOP851988 JEL851988:JET851988 IUP851988:IUX851988 IKT851988:ILB851988 IAX851988:IBF851988 HRB851988:HRJ851988 HHF851988:HHN851988 GXJ851988:GXR851988 GNN851988:GNV851988 GDR851988:GDZ851988 FTV851988:FUD851988 FJZ851988:FKH851988 FAD851988:FAL851988 EQH851988:EQP851988 EGL851988:EGT851988 DWP851988:DWX851988 DMT851988:DNB851988 DCX851988:DDF851988 CTB851988:CTJ851988 CJF851988:CJN851988 BZJ851988:BZR851988 BPN851988:BPV851988 BFR851988:BFZ851988 AVV851988:AWD851988 ALZ851988:AMH851988 ACD851988:ACL851988 SH851988:SP851988 IL851988:IT851988 G851988:O851988 WUX786452:WVF786452 WLB786452:WLJ786452 WBF786452:WBN786452 VRJ786452:VRR786452 VHN786452:VHV786452 UXR786452:UXZ786452 UNV786452:UOD786452 UDZ786452:UEH786452 TUD786452:TUL786452 TKH786452:TKP786452 TAL786452:TAT786452 SQP786452:SQX786452 SGT786452:SHB786452 RWX786452:RXF786452 RNB786452:RNJ786452 RDF786452:RDN786452 QTJ786452:QTR786452 QJN786452:QJV786452 PZR786452:PZZ786452 PPV786452:PQD786452 PFZ786452:PGH786452 OWD786452:OWL786452 OMH786452:OMP786452 OCL786452:OCT786452 NSP786452:NSX786452 NIT786452:NJB786452 MYX786452:MZF786452 MPB786452:MPJ786452 MFF786452:MFN786452 LVJ786452:LVR786452 LLN786452:LLV786452 LBR786452:LBZ786452 KRV786452:KSD786452 KHZ786452:KIH786452 JYD786452:JYL786452 JOH786452:JOP786452 JEL786452:JET786452 IUP786452:IUX786452 IKT786452:ILB786452 IAX786452:IBF786452 HRB786452:HRJ786452 HHF786452:HHN786452 GXJ786452:GXR786452 GNN786452:GNV786452 GDR786452:GDZ786452 FTV786452:FUD786452 FJZ786452:FKH786452 FAD786452:FAL786452 EQH786452:EQP786452 EGL786452:EGT786452 DWP786452:DWX786452 DMT786452:DNB786452 DCX786452:DDF786452 CTB786452:CTJ786452 CJF786452:CJN786452 BZJ786452:BZR786452 BPN786452:BPV786452 BFR786452:BFZ786452 AVV786452:AWD786452 ALZ786452:AMH786452 ACD786452:ACL786452 SH786452:SP786452 IL786452:IT786452 G786452:O786452 WUX720916:WVF720916 WLB720916:WLJ720916 WBF720916:WBN720916 VRJ720916:VRR720916 VHN720916:VHV720916 UXR720916:UXZ720916 UNV720916:UOD720916 UDZ720916:UEH720916 TUD720916:TUL720916 TKH720916:TKP720916 TAL720916:TAT720916 SQP720916:SQX720916 SGT720916:SHB720916 RWX720916:RXF720916 RNB720916:RNJ720916 RDF720916:RDN720916 QTJ720916:QTR720916 QJN720916:QJV720916 PZR720916:PZZ720916 PPV720916:PQD720916 PFZ720916:PGH720916 OWD720916:OWL720916 OMH720916:OMP720916 OCL720916:OCT720916 NSP720916:NSX720916 NIT720916:NJB720916 MYX720916:MZF720916 MPB720916:MPJ720916 MFF720916:MFN720916 LVJ720916:LVR720916 LLN720916:LLV720916 LBR720916:LBZ720916 KRV720916:KSD720916 KHZ720916:KIH720916 JYD720916:JYL720916 JOH720916:JOP720916 JEL720916:JET720916 IUP720916:IUX720916 IKT720916:ILB720916 IAX720916:IBF720916 HRB720916:HRJ720916 HHF720916:HHN720916 GXJ720916:GXR720916 GNN720916:GNV720916 GDR720916:GDZ720916 FTV720916:FUD720916 FJZ720916:FKH720916 FAD720916:FAL720916 EQH720916:EQP720916 EGL720916:EGT720916 DWP720916:DWX720916 DMT720916:DNB720916 DCX720916:DDF720916 CTB720916:CTJ720916 CJF720916:CJN720916 BZJ720916:BZR720916 BPN720916:BPV720916 BFR720916:BFZ720916 AVV720916:AWD720916 ALZ720916:AMH720916 ACD720916:ACL720916 SH720916:SP720916 IL720916:IT720916 G720916:O720916 WUX655380:WVF655380 WLB655380:WLJ655380 WBF655380:WBN655380 VRJ655380:VRR655380 VHN655380:VHV655380 UXR655380:UXZ655380 UNV655380:UOD655380 UDZ655380:UEH655380 TUD655380:TUL655380 TKH655380:TKP655380 TAL655380:TAT655380 SQP655380:SQX655380 SGT655380:SHB655380 RWX655380:RXF655380 RNB655380:RNJ655380 RDF655380:RDN655380 QTJ655380:QTR655380 QJN655380:QJV655380 PZR655380:PZZ655380 PPV655380:PQD655380 PFZ655380:PGH655380 OWD655380:OWL655380 OMH655380:OMP655380 OCL655380:OCT655380 NSP655380:NSX655380 NIT655380:NJB655380 MYX655380:MZF655380 MPB655380:MPJ655380 MFF655380:MFN655380 LVJ655380:LVR655380 LLN655380:LLV655380 LBR655380:LBZ655380 KRV655380:KSD655380 KHZ655380:KIH655380 JYD655380:JYL655380 JOH655380:JOP655380 JEL655380:JET655380 IUP655380:IUX655380 IKT655380:ILB655380 IAX655380:IBF655380 HRB655380:HRJ655380 HHF655380:HHN655380 GXJ655380:GXR655380 GNN655380:GNV655380 GDR655380:GDZ655380 FTV655380:FUD655380 FJZ655380:FKH655380 FAD655380:FAL655380 EQH655380:EQP655380 EGL655380:EGT655380 DWP655380:DWX655380 DMT655380:DNB655380 DCX655380:DDF655380 CTB655380:CTJ655380 CJF655380:CJN655380 BZJ655380:BZR655380 BPN655380:BPV655380 BFR655380:BFZ655380 AVV655380:AWD655380 ALZ655380:AMH655380 ACD655380:ACL655380 SH655380:SP655380 IL655380:IT655380 G655380:O655380 WUX589844:WVF589844 WLB589844:WLJ589844 WBF589844:WBN589844 VRJ589844:VRR589844 VHN589844:VHV589844 UXR589844:UXZ589844 UNV589844:UOD589844 UDZ589844:UEH589844 TUD589844:TUL589844 TKH589844:TKP589844 TAL589844:TAT589844 SQP589844:SQX589844 SGT589844:SHB589844 RWX589844:RXF589844 RNB589844:RNJ589844 RDF589844:RDN589844 QTJ589844:QTR589844 QJN589844:QJV589844 PZR589844:PZZ589844 PPV589844:PQD589844 PFZ589844:PGH589844 OWD589844:OWL589844 OMH589844:OMP589844 OCL589844:OCT589844 NSP589844:NSX589844 NIT589844:NJB589844 MYX589844:MZF589844 MPB589844:MPJ589844 MFF589844:MFN589844 LVJ589844:LVR589844 LLN589844:LLV589844 LBR589844:LBZ589844 KRV589844:KSD589844 KHZ589844:KIH589844 JYD589844:JYL589844 JOH589844:JOP589844 JEL589844:JET589844 IUP589844:IUX589844 IKT589844:ILB589844 IAX589844:IBF589844 HRB589844:HRJ589844 HHF589844:HHN589844 GXJ589844:GXR589844 GNN589844:GNV589844 GDR589844:GDZ589844 FTV589844:FUD589844 FJZ589844:FKH589844 FAD589844:FAL589844 EQH589844:EQP589844 EGL589844:EGT589844 DWP589844:DWX589844 DMT589844:DNB589844 DCX589844:DDF589844 CTB589844:CTJ589844 CJF589844:CJN589844 BZJ589844:BZR589844 BPN589844:BPV589844 BFR589844:BFZ589844 AVV589844:AWD589844 ALZ589844:AMH589844 ACD589844:ACL589844 SH589844:SP589844 IL589844:IT589844 G589844:O589844 WUX524308:WVF524308 WLB524308:WLJ524308 WBF524308:WBN524308 VRJ524308:VRR524308 VHN524308:VHV524308 UXR524308:UXZ524308 UNV524308:UOD524308 UDZ524308:UEH524308 TUD524308:TUL524308 TKH524308:TKP524308 TAL524308:TAT524308 SQP524308:SQX524308 SGT524308:SHB524308 RWX524308:RXF524308 RNB524308:RNJ524308 RDF524308:RDN524308 QTJ524308:QTR524308 QJN524308:QJV524308 PZR524308:PZZ524308 PPV524308:PQD524308 PFZ524308:PGH524308 OWD524308:OWL524308 OMH524308:OMP524308 OCL524308:OCT524308 NSP524308:NSX524308 NIT524308:NJB524308 MYX524308:MZF524308 MPB524308:MPJ524308 MFF524308:MFN524308 LVJ524308:LVR524308 LLN524308:LLV524308 LBR524308:LBZ524308 KRV524308:KSD524308 KHZ524308:KIH524308 JYD524308:JYL524308 JOH524308:JOP524308 JEL524308:JET524308 IUP524308:IUX524308 IKT524308:ILB524308 IAX524308:IBF524308 HRB524308:HRJ524308 HHF524308:HHN524308 GXJ524308:GXR524308 GNN524308:GNV524308 GDR524308:GDZ524308 FTV524308:FUD524308 FJZ524308:FKH524308 FAD524308:FAL524308 EQH524308:EQP524308 EGL524308:EGT524308 DWP524308:DWX524308 DMT524308:DNB524308 DCX524308:DDF524308 CTB524308:CTJ524308 CJF524308:CJN524308 BZJ524308:BZR524308 BPN524308:BPV524308 BFR524308:BFZ524308 AVV524308:AWD524308 ALZ524308:AMH524308 ACD524308:ACL524308 SH524308:SP524308 IL524308:IT524308 G524308:O524308 WUX458772:WVF458772 WLB458772:WLJ458772 WBF458772:WBN458772 VRJ458772:VRR458772 VHN458772:VHV458772 UXR458772:UXZ458772 UNV458772:UOD458772 UDZ458772:UEH458772 TUD458772:TUL458772 TKH458772:TKP458772 TAL458772:TAT458772 SQP458772:SQX458772 SGT458772:SHB458772 RWX458772:RXF458772 RNB458772:RNJ458772 RDF458772:RDN458772 QTJ458772:QTR458772 QJN458772:QJV458772 PZR458772:PZZ458772 PPV458772:PQD458772 PFZ458772:PGH458772 OWD458772:OWL458772 OMH458772:OMP458772 OCL458772:OCT458772 NSP458772:NSX458772 NIT458772:NJB458772 MYX458772:MZF458772 MPB458772:MPJ458772 MFF458772:MFN458772 LVJ458772:LVR458772 LLN458772:LLV458772 LBR458772:LBZ458772 KRV458772:KSD458772 KHZ458772:KIH458772 JYD458772:JYL458772 JOH458772:JOP458772 JEL458772:JET458772 IUP458772:IUX458772 IKT458772:ILB458772 IAX458772:IBF458772 HRB458772:HRJ458772 HHF458772:HHN458772 GXJ458772:GXR458772 GNN458772:GNV458772 GDR458772:GDZ458772 FTV458772:FUD458772 FJZ458772:FKH458772 FAD458772:FAL458772 EQH458772:EQP458772 EGL458772:EGT458772 DWP458772:DWX458772 DMT458772:DNB458772 DCX458772:DDF458772 CTB458772:CTJ458772 CJF458772:CJN458772 BZJ458772:BZR458772 BPN458772:BPV458772 BFR458772:BFZ458772 AVV458772:AWD458772 ALZ458772:AMH458772 ACD458772:ACL458772 SH458772:SP458772 IL458772:IT458772 G458772:O458772 WUX393236:WVF393236 WLB393236:WLJ393236 WBF393236:WBN393236 VRJ393236:VRR393236 VHN393236:VHV393236 UXR393236:UXZ393236 UNV393236:UOD393236 UDZ393236:UEH393236 TUD393236:TUL393236 TKH393236:TKP393236 TAL393236:TAT393236 SQP393236:SQX393236 SGT393236:SHB393236 RWX393236:RXF393236 RNB393236:RNJ393236 RDF393236:RDN393236 QTJ393236:QTR393236 QJN393236:QJV393236 PZR393236:PZZ393236 PPV393236:PQD393236 PFZ393236:PGH393236 OWD393236:OWL393236 OMH393236:OMP393236 OCL393236:OCT393236 NSP393236:NSX393236 NIT393236:NJB393236 MYX393236:MZF393236 MPB393236:MPJ393236 MFF393236:MFN393236 LVJ393236:LVR393236 LLN393236:LLV393236 LBR393236:LBZ393236 KRV393236:KSD393236 KHZ393236:KIH393236 JYD393236:JYL393236 JOH393236:JOP393236 JEL393236:JET393236 IUP393236:IUX393236 IKT393236:ILB393236 IAX393236:IBF393236 HRB393236:HRJ393236 HHF393236:HHN393236 GXJ393236:GXR393236 GNN393236:GNV393236 GDR393236:GDZ393236 FTV393236:FUD393236 FJZ393236:FKH393236 FAD393236:FAL393236 EQH393236:EQP393236 EGL393236:EGT393236 DWP393236:DWX393236 DMT393236:DNB393236 DCX393236:DDF393236 CTB393236:CTJ393236 CJF393236:CJN393236 BZJ393236:BZR393236 BPN393236:BPV393236 BFR393236:BFZ393236 AVV393236:AWD393236 ALZ393236:AMH393236 ACD393236:ACL393236 SH393236:SP393236 IL393236:IT393236 G393236:O393236 WUX327700:WVF327700 WLB327700:WLJ327700 WBF327700:WBN327700 VRJ327700:VRR327700 VHN327700:VHV327700 UXR327700:UXZ327700 UNV327700:UOD327700 UDZ327700:UEH327700 TUD327700:TUL327700 TKH327700:TKP327700 TAL327700:TAT327700 SQP327700:SQX327700 SGT327700:SHB327700 RWX327700:RXF327700 RNB327700:RNJ327700 RDF327700:RDN327700 QTJ327700:QTR327700 QJN327700:QJV327700 PZR327700:PZZ327700 PPV327700:PQD327700 PFZ327700:PGH327700 OWD327700:OWL327700 OMH327700:OMP327700 OCL327700:OCT327700 NSP327700:NSX327700 NIT327700:NJB327700 MYX327700:MZF327700 MPB327700:MPJ327700 MFF327700:MFN327700 LVJ327700:LVR327700 LLN327700:LLV327700 LBR327700:LBZ327700 KRV327700:KSD327700 KHZ327700:KIH327700 JYD327700:JYL327700 JOH327700:JOP327700 JEL327700:JET327700 IUP327700:IUX327700 IKT327700:ILB327700 IAX327700:IBF327700 HRB327700:HRJ327700 HHF327700:HHN327700 GXJ327700:GXR327700 GNN327700:GNV327700 GDR327700:GDZ327700 FTV327700:FUD327700 FJZ327700:FKH327700 FAD327700:FAL327700 EQH327700:EQP327700 EGL327700:EGT327700 DWP327700:DWX327700 DMT327700:DNB327700 DCX327700:DDF327700 CTB327700:CTJ327700 CJF327700:CJN327700 BZJ327700:BZR327700 BPN327700:BPV327700 BFR327700:BFZ327700 AVV327700:AWD327700 ALZ327700:AMH327700 ACD327700:ACL327700 SH327700:SP327700 IL327700:IT327700 G327700:O327700 WUX262164:WVF262164 WLB262164:WLJ262164 WBF262164:WBN262164 VRJ262164:VRR262164 VHN262164:VHV262164 UXR262164:UXZ262164 UNV262164:UOD262164 UDZ262164:UEH262164 TUD262164:TUL262164 TKH262164:TKP262164 TAL262164:TAT262164 SQP262164:SQX262164 SGT262164:SHB262164 RWX262164:RXF262164 RNB262164:RNJ262164 RDF262164:RDN262164 QTJ262164:QTR262164 QJN262164:QJV262164 PZR262164:PZZ262164 PPV262164:PQD262164 PFZ262164:PGH262164 OWD262164:OWL262164 OMH262164:OMP262164 OCL262164:OCT262164 NSP262164:NSX262164 NIT262164:NJB262164 MYX262164:MZF262164 MPB262164:MPJ262164 MFF262164:MFN262164 LVJ262164:LVR262164 LLN262164:LLV262164 LBR262164:LBZ262164 KRV262164:KSD262164 KHZ262164:KIH262164 JYD262164:JYL262164 JOH262164:JOP262164 JEL262164:JET262164 IUP262164:IUX262164 IKT262164:ILB262164 IAX262164:IBF262164 HRB262164:HRJ262164 HHF262164:HHN262164 GXJ262164:GXR262164 GNN262164:GNV262164 GDR262164:GDZ262164 FTV262164:FUD262164 FJZ262164:FKH262164 FAD262164:FAL262164 EQH262164:EQP262164 EGL262164:EGT262164 DWP262164:DWX262164 DMT262164:DNB262164 DCX262164:DDF262164 CTB262164:CTJ262164 CJF262164:CJN262164 BZJ262164:BZR262164 BPN262164:BPV262164 BFR262164:BFZ262164 AVV262164:AWD262164 ALZ262164:AMH262164 ACD262164:ACL262164 SH262164:SP262164 IL262164:IT262164 G262164:O262164 WUX196628:WVF196628 WLB196628:WLJ196628 WBF196628:WBN196628 VRJ196628:VRR196628 VHN196628:VHV196628 UXR196628:UXZ196628 UNV196628:UOD196628 UDZ196628:UEH196628 TUD196628:TUL196628 TKH196628:TKP196628 TAL196628:TAT196628 SQP196628:SQX196628 SGT196628:SHB196628 RWX196628:RXF196628 RNB196628:RNJ196628 RDF196628:RDN196628 QTJ196628:QTR196628 QJN196628:QJV196628 PZR196628:PZZ196628 PPV196628:PQD196628 PFZ196628:PGH196628 OWD196628:OWL196628 OMH196628:OMP196628 OCL196628:OCT196628 NSP196628:NSX196628 NIT196628:NJB196628 MYX196628:MZF196628 MPB196628:MPJ196628 MFF196628:MFN196628 LVJ196628:LVR196628 LLN196628:LLV196628 LBR196628:LBZ196628 KRV196628:KSD196628 KHZ196628:KIH196628 JYD196628:JYL196628 JOH196628:JOP196628 JEL196628:JET196628 IUP196628:IUX196628 IKT196628:ILB196628 IAX196628:IBF196628 HRB196628:HRJ196628 HHF196628:HHN196628 GXJ196628:GXR196628 GNN196628:GNV196628 GDR196628:GDZ196628 FTV196628:FUD196628 FJZ196628:FKH196628 FAD196628:FAL196628 EQH196628:EQP196628 EGL196628:EGT196628 DWP196628:DWX196628 DMT196628:DNB196628 DCX196628:DDF196628 CTB196628:CTJ196628 CJF196628:CJN196628 BZJ196628:BZR196628 BPN196628:BPV196628 BFR196628:BFZ196628 AVV196628:AWD196628 ALZ196628:AMH196628 ACD196628:ACL196628 SH196628:SP196628 IL196628:IT196628 G196628:O196628 WUX131092:WVF131092 WLB131092:WLJ131092 WBF131092:WBN131092 VRJ131092:VRR131092 VHN131092:VHV131092 UXR131092:UXZ131092 UNV131092:UOD131092 UDZ131092:UEH131092 TUD131092:TUL131092 TKH131092:TKP131092 TAL131092:TAT131092 SQP131092:SQX131092 SGT131092:SHB131092 RWX131092:RXF131092 RNB131092:RNJ131092 RDF131092:RDN131092 QTJ131092:QTR131092 QJN131092:QJV131092 PZR131092:PZZ131092 PPV131092:PQD131092 PFZ131092:PGH131092 OWD131092:OWL131092 OMH131092:OMP131092 OCL131092:OCT131092 NSP131092:NSX131092 NIT131092:NJB131092 MYX131092:MZF131092 MPB131092:MPJ131092 MFF131092:MFN131092 LVJ131092:LVR131092 LLN131092:LLV131092 LBR131092:LBZ131092 KRV131092:KSD131092 KHZ131092:KIH131092 JYD131092:JYL131092 JOH131092:JOP131092 JEL131092:JET131092 IUP131092:IUX131092 IKT131092:ILB131092 IAX131092:IBF131092 HRB131092:HRJ131092 HHF131092:HHN131092 GXJ131092:GXR131092 GNN131092:GNV131092 GDR131092:GDZ131092 FTV131092:FUD131092 FJZ131092:FKH131092 FAD131092:FAL131092 EQH131092:EQP131092 EGL131092:EGT131092 DWP131092:DWX131092 DMT131092:DNB131092 DCX131092:DDF131092 CTB131092:CTJ131092 CJF131092:CJN131092 BZJ131092:BZR131092 BPN131092:BPV131092 BFR131092:BFZ131092 AVV131092:AWD131092 ALZ131092:AMH131092 ACD131092:ACL131092 SH131092:SP131092 IL131092:IT131092 G131092:O131092 WUX65556:WVF65556 WLB65556:WLJ65556 WBF65556:WBN65556 VRJ65556:VRR65556 VHN65556:VHV65556 UXR65556:UXZ65556 UNV65556:UOD65556 UDZ65556:UEH65556 TUD65556:TUL65556 TKH65556:TKP65556 TAL65556:TAT65556 SQP65556:SQX65556 SGT65556:SHB65556 RWX65556:RXF65556 RNB65556:RNJ65556 RDF65556:RDN65556 QTJ65556:QTR65556 QJN65556:QJV65556 PZR65556:PZZ65556 PPV65556:PQD65556 PFZ65556:PGH65556 OWD65556:OWL65556 OMH65556:OMP65556 OCL65556:OCT65556 NSP65556:NSX65556 NIT65556:NJB65556 MYX65556:MZF65556 MPB65556:MPJ65556 MFF65556:MFN65556 LVJ65556:LVR65556 LLN65556:LLV65556 LBR65556:LBZ65556 KRV65556:KSD65556 KHZ65556:KIH65556 JYD65556:JYL65556 JOH65556:JOP65556 JEL65556:JET65556 IUP65556:IUX65556 IKT65556:ILB65556 IAX65556:IBF65556 HRB65556:HRJ65556 HHF65556:HHN65556 GXJ65556:GXR65556 GNN65556:GNV65556 GDR65556:GDZ65556 FTV65556:FUD65556 FJZ65556:FKH65556 FAD65556:FAL65556 EQH65556:EQP65556 EGL65556:EGT65556 DWP65556:DWX65556 DMT65556:DNB65556 DCX65556:DDF65556 CTB65556:CTJ65556 CJF65556:CJN65556 BZJ65556:BZR65556 BPN65556:BPV65556 BFR65556:BFZ65556 AVV65556:AWD65556 ALZ65556:AMH65556 ACD65556:ACL65556 SH65556:SP65556 IL65556:IT65556 G65556:O65556 WUV5:WVD5 WKZ5:WLH5 WBD5:WBL5 VRH5:VRP5 VHL5:VHT5 UXP5:UXX5 UNT5:UOB5 UDX5:UEF5 TUB5:TUJ5 TKF5:TKN5 TAJ5:TAR5 SQN5:SQV5 SGR5:SGZ5 RWV5:RXD5 RMZ5:RNH5 RDD5:RDL5 QTH5:QTP5 QJL5:QJT5 PZP5:PZX5 PPT5:PQB5 PFX5:PGF5 OWB5:OWJ5 OMF5:OMN5 OCJ5:OCR5 NSN5:NSV5 NIR5:NIZ5 MYV5:MZD5 MOZ5:MPH5 MFD5:MFL5 LVH5:LVP5 LLL5:LLT5 LBP5:LBX5 KRT5:KSB5 KHX5:KIF5 JYB5:JYJ5 JOF5:JON5 JEJ5:JER5 IUN5:IUV5 IKR5:IKZ5 IAV5:IBD5 HQZ5:HRH5 HHD5:HHL5 GXH5:GXP5 GNL5:GNT5 GDP5:GDX5 FTT5:FUB5 FJX5:FKF5 FAB5:FAJ5 EQF5:EQN5 EGJ5:EGR5 DWN5:DWV5 DMR5:DMZ5 DCV5:DDD5 CSZ5:CTH5 CJD5:CJL5 BZH5:BZP5 BPL5:BPT5 BFP5:BFX5 AVT5:AWB5 ALX5:AMF5 ACB5:ACJ5 SF5:SN5" xr:uid="{F201674E-F329-4D37-BC9E-3DC149DF06E7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2F99-574C-4595-8221-F4014E8B9074}">
  <sheetPr>
    <tabColor rgb="FF00B050"/>
  </sheetPr>
  <dimension ref="B2:E18"/>
  <sheetViews>
    <sheetView view="pageBreakPreview" zoomScaleNormal="100" zoomScaleSheetLayoutView="100" workbookViewId="0">
      <selection activeCell="E10" sqref="E10"/>
    </sheetView>
  </sheetViews>
  <sheetFormatPr defaultRowHeight="13.2"/>
  <cols>
    <col min="1" max="1" width="2" style="179" customWidth="1"/>
    <col min="2" max="5" width="19.77734375" style="179" customWidth="1"/>
    <col min="6" max="256" width="8.88671875" style="179"/>
    <col min="257" max="257" width="2" style="179" customWidth="1"/>
    <col min="258" max="261" width="19.77734375" style="179" customWidth="1"/>
    <col min="262" max="512" width="8.88671875" style="179"/>
    <col min="513" max="513" width="2" style="179" customWidth="1"/>
    <col min="514" max="517" width="19.77734375" style="179" customWidth="1"/>
    <col min="518" max="768" width="8.88671875" style="179"/>
    <col min="769" max="769" width="2" style="179" customWidth="1"/>
    <col min="770" max="773" width="19.77734375" style="179" customWidth="1"/>
    <col min="774" max="1024" width="8.88671875" style="179"/>
    <col min="1025" max="1025" width="2" style="179" customWidth="1"/>
    <col min="1026" max="1029" width="19.77734375" style="179" customWidth="1"/>
    <col min="1030" max="1280" width="8.88671875" style="179"/>
    <col min="1281" max="1281" width="2" style="179" customWidth="1"/>
    <col min="1282" max="1285" width="19.77734375" style="179" customWidth="1"/>
    <col min="1286" max="1536" width="8.88671875" style="179"/>
    <col min="1537" max="1537" width="2" style="179" customWidth="1"/>
    <col min="1538" max="1541" width="19.77734375" style="179" customWidth="1"/>
    <col min="1542" max="1792" width="8.88671875" style="179"/>
    <col min="1793" max="1793" width="2" style="179" customWidth="1"/>
    <col min="1794" max="1797" width="19.77734375" style="179" customWidth="1"/>
    <col min="1798" max="2048" width="8.88671875" style="179"/>
    <col min="2049" max="2049" width="2" style="179" customWidth="1"/>
    <col min="2050" max="2053" width="19.77734375" style="179" customWidth="1"/>
    <col min="2054" max="2304" width="8.88671875" style="179"/>
    <col min="2305" max="2305" width="2" style="179" customWidth="1"/>
    <col min="2306" max="2309" width="19.77734375" style="179" customWidth="1"/>
    <col min="2310" max="2560" width="8.88671875" style="179"/>
    <col min="2561" max="2561" width="2" style="179" customWidth="1"/>
    <col min="2562" max="2565" width="19.77734375" style="179" customWidth="1"/>
    <col min="2566" max="2816" width="8.88671875" style="179"/>
    <col min="2817" max="2817" width="2" style="179" customWidth="1"/>
    <col min="2818" max="2821" width="19.77734375" style="179" customWidth="1"/>
    <col min="2822" max="3072" width="8.88671875" style="179"/>
    <col min="3073" max="3073" width="2" style="179" customWidth="1"/>
    <col min="3074" max="3077" width="19.77734375" style="179" customWidth="1"/>
    <col min="3078" max="3328" width="8.88671875" style="179"/>
    <col min="3329" max="3329" width="2" style="179" customWidth="1"/>
    <col min="3330" max="3333" width="19.77734375" style="179" customWidth="1"/>
    <col min="3334" max="3584" width="8.88671875" style="179"/>
    <col min="3585" max="3585" width="2" style="179" customWidth="1"/>
    <col min="3586" max="3589" width="19.77734375" style="179" customWidth="1"/>
    <col min="3590" max="3840" width="8.88671875" style="179"/>
    <col min="3841" max="3841" width="2" style="179" customWidth="1"/>
    <col min="3842" max="3845" width="19.77734375" style="179" customWidth="1"/>
    <col min="3846" max="4096" width="8.88671875" style="179"/>
    <col min="4097" max="4097" width="2" style="179" customWidth="1"/>
    <col min="4098" max="4101" width="19.77734375" style="179" customWidth="1"/>
    <col min="4102" max="4352" width="8.88671875" style="179"/>
    <col min="4353" max="4353" width="2" style="179" customWidth="1"/>
    <col min="4354" max="4357" width="19.77734375" style="179" customWidth="1"/>
    <col min="4358" max="4608" width="8.88671875" style="179"/>
    <col min="4609" max="4609" width="2" style="179" customWidth="1"/>
    <col min="4610" max="4613" width="19.77734375" style="179" customWidth="1"/>
    <col min="4614" max="4864" width="8.88671875" style="179"/>
    <col min="4865" max="4865" width="2" style="179" customWidth="1"/>
    <col min="4866" max="4869" width="19.77734375" style="179" customWidth="1"/>
    <col min="4870" max="5120" width="8.88671875" style="179"/>
    <col min="5121" max="5121" width="2" style="179" customWidth="1"/>
    <col min="5122" max="5125" width="19.77734375" style="179" customWidth="1"/>
    <col min="5126" max="5376" width="8.88671875" style="179"/>
    <col min="5377" max="5377" width="2" style="179" customWidth="1"/>
    <col min="5378" max="5381" width="19.77734375" style="179" customWidth="1"/>
    <col min="5382" max="5632" width="8.88671875" style="179"/>
    <col min="5633" max="5633" width="2" style="179" customWidth="1"/>
    <col min="5634" max="5637" width="19.77734375" style="179" customWidth="1"/>
    <col min="5638" max="5888" width="8.88671875" style="179"/>
    <col min="5889" max="5889" width="2" style="179" customWidth="1"/>
    <col min="5890" max="5893" width="19.77734375" style="179" customWidth="1"/>
    <col min="5894" max="6144" width="8.88671875" style="179"/>
    <col min="6145" max="6145" width="2" style="179" customWidth="1"/>
    <col min="6146" max="6149" width="19.77734375" style="179" customWidth="1"/>
    <col min="6150" max="6400" width="8.88671875" style="179"/>
    <col min="6401" max="6401" width="2" style="179" customWidth="1"/>
    <col min="6402" max="6405" width="19.77734375" style="179" customWidth="1"/>
    <col min="6406" max="6656" width="8.88671875" style="179"/>
    <col min="6657" max="6657" width="2" style="179" customWidth="1"/>
    <col min="6658" max="6661" width="19.77734375" style="179" customWidth="1"/>
    <col min="6662" max="6912" width="8.88671875" style="179"/>
    <col min="6913" max="6913" width="2" style="179" customWidth="1"/>
    <col min="6914" max="6917" width="19.77734375" style="179" customWidth="1"/>
    <col min="6918" max="7168" width="8.88671875" style="179"/>
    <col min="7169" max="7169" width="2" style="179" customWidth="1"/>
    <col min="7170" max="7173" width="19.77734375" style="179" customWidth="1"/>
    <col min="7174" max="7424" width="8.88671875" style="179"/>
    <col min="7425" max="7425" width="2" style="179" customWidth="1"/>
    <col min="7426" max="7429" width="19.77734375" style="179" customWidth="1"/>
    <col min="7430" max="7680" width="8.88671875" style="179"/>
    <col min="7681" max="7681" width="2" style="179" customWidth="1"/>
    <col min="7682" max="7685" width="19.77734375" style="179" customWidth="1"/>
    <col min="7686" max="7936" width="8.88671875" style="179"/>
    <col min="7937" max="7937" width="2" style="179" customWidth="1"/>
    <col min="7938" max="7941" width="19.77734375" style="179" customWidth="1"/>
    <col min="7942" max="8192" width="8.88671875" style="179"/>
    <col min="8193" max="8193" width="2" style="179" customWidth="1"/>
    <col min="8194" max="8197" width="19.77734375" style="179" customWidth="1"/>
    <col min="8198" max="8448" width="8.88671875" style="179"/>
    <col min="8449" max="8449" width="2" style="179" customWidth="1"/>
    <col min="8450" max="8453" width="19.77734375" style="179" customWidth="1"/>
    <col min="8454" max="8704" width="8.88671875" style="179"/>
    <col min="8705" max="8705" width="2" style="179" customWidth="1"/>
    <col min="8706" max="8709" width="19.77734375" style="179" customWidth="1"/>
    <col min="8710" max="8960" width="8.88671875" style="179"/>
    <col min="8961" max="8961" width="2" style="179" customWidth="1"/>
    <col min="8962" max="8965" width="19.77734375" style="179" customWidth="1"/>
    <col min="8966" max="9216" width="8.88671875" style="179"/>
    <col min="9217" max="9217" width="2" style="179" customWidth="1"/>
    <col min="9218" max="9221" width="19.77734375" style="179" customWidth="1"/>
    <col min="9222" max="9472" width="8.88671875" style="179"/>
    <col min="9473" max="9473" width="2" style="179" customWidth="1"/>
    <col min="9474" max="9477" width="19.77734375" style="179" customWidth="1"/>
    <col min="9478" max="9728" width="8.88671875" style="179"/>
    <col min="9729" max="9729" width="2" style="179" customWidth="1"/>
    <col min="9730" max="9733" width="19.77734375" style="179" customWidth="1"/>
    <col min="9734" max="9984" width="8.88671875" style="179"/>
    <col min="9985" max="9985" width="2" style="179" customWidth="1"/>
    <col min="9986" max="9989" width="19.77734375" style="179" customWidth="1"/>
    <col min="9990" max="10240" width="8.88671875" style="179"/>
    <col min="10241" max="10241" width="2" style="179" customWidth="1"/>
    <col min="10242" max="10245" width="19.77734375" style="179" customWidth="1"/>
    <col min="10246" max="10496" width="8.88671875" style="179"/>
    <col min="10497" max="10497" width="2" style="179" customWidth="1"/>
    <col min="10498" max="10501" width="19.77734375" style="179" customWidth="1"/>
    <col min="10502" max="10752" width="8.88671875" style="179"/>
    <col min="10753" max="10753" width="2" style="179" customWidth="1"/>
    <col min="10754" max="10757" width="19.77734375" style="179" customWidth="1"/>
    <col min="10758" max="11008" width="8.88671875" style="179"/>
    <col min="11009" max="11009" width="2" style="179" customWidth="1"/>
    <col min="11010" max="11013" width="19.77734375" style="179" customWidth="1"/>
    <col min="11014" max="11264" width="8.88671875" style="179"/>
    <col min="11265" max="11265" width="2" style="179" customWidth="1"/>
    <col min="11266" max="11269" width="19.77734375" style="179" customWidth="1"/>
    <col min="11270" max="11520" width="8.88671875" style="179"/>
    <col min="11521" max="11521" width="2" style="179" customWidth="1"/>
    <col min="11522" max="11525" width="19.77734375" style="179" customWidth="1"/>
    <col min="11526" max="11776" width="8.88671875" style="179"/>
    <col min="11777" max="11777" width="2" style="179" customWidth="1"/>
    <col min="11778" max="11781" width="19.77734375" style="179" customWidth="1"/>
    <col min="11782" max="12032" width="8.88671875" style="179"/>
    <col min="12033" max="12033" width="2" style="179" customWidth="1"/>
    <col min="12034" max="12037" width="19.77734375" style="179" customWidth="1"/>
    <col min="12038" max="12288" width="8.88671875" style="179"/>
    <col min="12289" max="12289" width="2" style="179" customWidth="1"/>
    <col min="12290" max="12293" width="19.77734375" style="179" customWidth="1"/>
    <col min="12294" max="12544" width="8.88671875" style="179"/>
    <col min="12545" max="12545" width="2" style="179" customWidth="1"/>
    <col min="12546" max="12549" width="19.77734375" style="179" customWidth="1"/>
    <col min="12550" max="12800" width="8.88671875" style="179"/>
    <col min="12801" max="12801" width="2" style="179" customWidth="1"/>
    <col min="12802" max="12805" width="19.77734375" style="179" customWidth="1"/>
    <col min="12806" max="13056" width="8.88671875" style="179"/>
    <col min="13057" max="13057" width="2" style="179" customWidth="1"/>
    <col min="13058" max="13061" width="19.77734375" style="179" customWidth="1"/>
    <col min="13062" max="13312" width="8.88671875" style="179"/>
    <col min="13313" max="13313" width="2" style="179" customWidth="1"/>
    <col min="13314" max="13317" width="19.77734375" style="179" customWidth="1"/>
    <col min="13318" max="13568" width="8.88671875" style="179"/>
    <col min="13569" max="13569" width="2" style="179" customWidth="1"/>
    <col min="13570" max="13573" width="19.77734375" style="179" customWidth="1"/>
    <col min="13574" max="13824" width="8.88671875" style="179"/>
    <col min="13825" max="13825" width="2" style="179" customWidth="1"/>
    <col min="13826" max="13829" width="19.77734375" style="179" customWidth="1"/>
    <col min="13830" max="14080" width="8.88671875" style="179"/>
    <col min="14081" max="14081" width="2" style="179" customWidth="1"/>
    <col min="14082" max="14085" width="19.77734375" style="179" customWidth="1"/>
    <col min="14086" max="14336" width="8.88671875" style="179"/>
    <col min="14337" max="14337" width="2" style="179" customWidth="1"/>
    <col min="14338" max="14341" width="19.77734375" style="179" customWidth="1"/>
    <col min="14342" max="14592" width="8.88671875" style="179"/>
    <col min="14593" max="14593" width="2" style="179" customWidth="1"/>
    <col min="14594" max="14597" width="19.77734375" style="179" customWidth="1"/>
    <col min="14598" max="14848" width="8.88671875" style="179"/>
    <col min="14849" max="14849" width="2" style="179" customWidth="1"/>
    <col min="14850" max="14853" width="19.77734375" style="179" customWidth="1"/>
    <col min="14854" max="15104" width="8.88671875" style="179"/>
    <col min="15105" max="15105" width="2" style="179" customWidth="1"/>
    <col min="15106" max="15109" width="19.77734375" style="179" customWidth="1"/>
    <col min="15110" max="15360" width="8.88671875" style="179"/>
    <col min="15361" max="15361" width="2" style="179" customWidth="1"/>
    <col min="15362" max="15365" width="19.77734375" style="179" customWidth="1"/>
    <col min="15366" max="15616" width="8.88671875" style="179"/>
    <col min="15617" max="15617" width="2" style="179" customWidth="1"/>
    <col min="15618" max="15621" width="19.77734375" style="179" customWidth="1"/>
    <col min="15622" max="15872" width="8.88671875" style="179"/>
    <col min="15873" max="15873" width="2" style="179" customWidth="1"/>
    <col min="15874" max="15877" width="19.77734375" style="179" customWidth="1"/>
    <col min="15878" max="16128" width="8.88671875" style="179"/>
    <col min="16129" max="16129" width="2" style="179" customWidth="1"/>
    <col min="16130" max="16133" width="19.77734375" style="179" customWidth="1"/>
    <col min="16134" max="16384" width="8.88671875" style="179"/>
  </cols>
  <sheetData>
    <row r="2" spans="2:5" ht="21">
      <c r="B2" s="620" t="s">
        <v>323</v>
      </c>
      <c r="C2" s="620"/>
      <c r="D2" s="620"/>
      <c r="E2" s="620"/>
    </row>
    <row r="4" spans="2:5" ht="36" customHeight="1">
      <c r="B4" s="402" t="s">
        <v>181</v>
      </c>
      <c r="C4" s="621">
        <f>入力男子!C3</f>
        <v>0</v>
      </c>
      <c r="D4" s="621"/>
    </row>
    <row r="6" spans="2:5" ht="36" customHeight="1">
      <c r="B6" s="369" t="s">
        <v>324</v>
      </c>
      <c r="C6" s="369" t="s">
        <v>182</v>
      </c>
      <c r="D6" s="369" t="s">
        <v>183</v>
      </c>
      <c r="E6" s="369" t="s">
        <v>184</v>
      </c>
    </row>
    <row r="7" spans="2:5" ht="36" customHeight="1">
      <c r="B7" s="370"/>
      <c r="C7" s="370"/>
      <c r="D7" s="370"/>
      <c r="E7" s="370"/>
    </row>
    <row r="8" spans="2:5" ht="36" customHeight="1">
      <c r="B8" s="370"/>
      <c r="C8" s="370"/>
      <c r="D8" s="370"/>
      <c r="E8" s="370"/>
    </row>
    <row r="9" spans="2:5" ht="36" customHeight="1">
      <c r="B9" s="370"/>
      <c r="C9" s="370"/>
      <c r="D9" s="370"/>
      <c r="E9" s="370"/>
    </row>
    <row r="10" spans="2:5" ht="36" customHeight="1">
      <c r="B10" s="370"/>
      <c r="C10" s="370"/>
      <c r="D10" s="370"/>
      <c r="E10" s="370"/>
    </row>
    <row r="11" spans="2:5" ht="18" customHeight="1">
      <c r="B11" s="372"/>
      <c r="C11" s="372"/>
      <c r="D11" s="372"/>
      <c r="E11" s="372"/>
    </row>
    <row r="12" spans="2:5" ht="18" customHeight="1">
      <c r="B12" s="179" t="s">
        <v>185</v>
      </c>
    </row>
    <row r="13" spans="2:5" ht="18" customHeight="1"/>
    <row r="14" spans="2:5" ht="18" customHeight="1">
      <c r="B14" s="179" t="s">
        <v>325</v>
      </c>
    </row>
    <row r="15" spans="2:5" ht="18" customHeight="1">
      <c r="B15" s="179" t="s">
        <v>326</v>
      </c>
    </row>
    <row r="16" spans="2:5" ht="18" customHeight="1">
      <c r="B16" s="179" t="s">
        <v>327</v>
      </c>
    </row>
    <row r="17" spans="2:2" ht="18" customHeight="1"/>
    <row r="18" spans="2:2" ht="18" customHeight="1">
      <c r="B18" s="371" t="s">
        <v>328</v>
      </c>
    </row>
  </sheetData>
  <mergeCells count="2">
    <mergeCell ref="B2:E2"/>
    <mergeCell ref="C4:D4"/>
  </mergeCells>
  <phoneticPr fontId="9"/>
  <dataValidations count="1">
    <dataValidation type="list" allowBlank="1" showInputMessage="1" showErrorMessage="1" sqref="E7:E10" xr:uid="{8BAC430D-39FD-4112-AE9C-21555FCDB19B}">
      <formula1>"S級,A級,B級,C級,なし"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はじめにお読みください</vt:lpstr>
      <vt:lpstr>入力男子</vt:lpstr>
      <vt:lpstr>入力女子</vt:lpstr>
      <vt:lpstr>ア．一覧・男</vt:lpstr>
      <vt:lpstr>ア．一覧・女</vt:lpstr>
      <vt:lpstr>イ．納付書</vt:lpstr>
      <vt:lpstr>ウ．審判報告</vt:lpstr>
      <vt:lpstr>ア．一覧・女!Print_Area</vt:lpstr>
      <vt:lpstr>ア．一覧・男!Print_Area</vt:lpstr>
      <vt:lpstr>イ．納付書!Print_Area</vt:lpstr>
      <vt:lpstr>ウ．審判報告!Print_Area</vt:lpstr>
      <vt:lpstr>入力女子!Print_Area</vt:lpstr>
      <vt:lpstr>入力男子!Print_Area</vt:lpstr>
      <vt:lpstr>入力女子!Print_Titles</vt:lpstr>
      <vt:lpstr>入力男子!Print_Titles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osrk100</dc:creator>
  <cp:lastModifiedBy>強 高橋</cp:lastModifiedBy>
  <cp:lastPrinted>2023-04-21T00:30:12Z</cp:lastPrinted>
  <dcterms:created xsi:type="dcterms:W3CDTF">2014-05-10T12:46:56Z</dcterms:created>
  <dcterms:modified xsi:type="dcterms:W3CDTF">2026-04-15T04:13:45Z</dcterms:modified>
</cp:coreProperties>
</file>